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23250" windowHeight="1189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B25" i="1"/>
  <c r="AB26"/>
  <c r="AB27"/>
  <c r="AB28"/>
  <c r="AB29"/>
  <c r="AB30"/>
  <c r="AB31"/>
  <c r="AB32"/>
  <c r="AB33"/>
  <c r="AB24"/>
  <c r="AA25"/>
  <c r="AA26"/>
  <c r="AA27"/>
  <c r="AA28"/>
  <c r="AA29"/>
  <c r="AA30"/>
  <c r="AA31"/>
  <c r="AA32"/>
  <c r="AA33"/>
  <c r="AA24"/>
  <c r="Z16"/>
  <c r="X16"/>
  <c r="W16"/>
  <c r="X15"/>
  <c r="W15"/>
  <c r="Z15" s="1"/>
  <c r="X14"/>
  <c r="W14"/>
  <c r="Z14" s="1"/>
  <c r="Z13"/>
  <c r="X13"/>
  <c r="W13"/>
  <c r="Z12"/>
  <c r="X12"/>
  <c r="W12"/>
  <c r="X11"/>
  <c r="W11"/>
  <c r="Z11" s="1"/>
  <c r="X10"/>
  <c r="W10"/>
  <c r="Z10" s="1"/>
  <c r="Z9"/>
  <c r="X9"/>
  <c r="W9"/>
  <c r="Z8"/>
  <c r="X8"/>
  <c r="W8"/>
  <c r="X7"/>
  <c r="W7"/>
  <c r="Z7" s="1"/>
  <c r="X6"/>
  <c r="W6"/>
  <c r="Z6" s="1"/>
  <c r="X5"/>
  <c r="W5"/>
  <c r="Z5" s="1"/>
  <c r="Z4"/>
  <c r="X4"/>
  <c r="W4"/>
  <c r="X3"/>
  <c r="W3"/>
  <c r="Z3" s="1"/>
  <c r="C17" l="1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B17"/>
</calcChain>
</file>

<file path=xl/sharedStrings.xml><?xml version="1.0" encoding="utf-8"?>
<sst xmlns="http://schemas.openxmlformats.org/spreadsheetml/2006/main" count="38" uniqueCount="26">
  <si>
    <t>D</t>
  </si>
  <si>
    <t>Na</t>
  </si>
  <si>
    <t>NH4</t>
  </si>
  <si>
    <t>K</t>
  </si>
  <si>
    <t>Mg</t>
  </si>
  <si>
    <t>Ca</t>
  </si>
  <si>
    <t>Cl</t>
  </si>
  <si>
    <t>NO3</t>
  </si>
  <si>
    <t>HPO4</t>
  </si>
  <si>
    <t>SO4</t>
  </si>
  <si>
    <t>Ox</t>
  </si>
  <si>
    <t>SIROCCO</t>
  </si>
  <si>
    <t>NO</t>
  </si>
  <si>
    <t>NO3 Toulon SUD</t>
  </si>
  <si>
    <t>NO3 Toulon cotier</t>
  </si>
  <si>
    <t>SO4 Toulon Sud</t>
  </si>
  <si>
    <t>SO4Toulon Cotier</t>
  </si>
  <si>
    <t>AED (µm)</t>
  </si>
  <si>
    <t>nss-sulfate (Coastal)</t>
  </si>
  <si>
    <t>nss-sulfate (Sud)</t>
  </si>
  <si>
    <t>Na+ Sud</t>
  </si>
  <si>
    <t>Na+ cotire</t>
  </si>
  <si>
    <t>nss-sulfates SUD</t>
  </si>
  <si>
    <t>nss cotur</t>
  </si>
  <si>
    <t>Nh4 SUD</t>
  </si>
  <si>
    <t>NH4 cot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</si>
</sst>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206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0" borderId="0" xfId="0" applyNumberFormat="1"/>
    <xf numFmtId="16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1"/>
          <c:order val="1"/>
          <c:tx>
            <c:strRef>
              <c:f>Feuil1!$H$2</c:f>
              <c:strCache>
                <c:ptCount val="1"/>
                <c:pt idx="0">
                  <c:v>NO3</c:v>
                </c:pt>
              </c:strCache>
            </c:strRef>
          </c:tx>
          <c:spPr>
            <a:ln w="28575">
              <a:solidFill>
                <a:srgbClr val="4F81BD"/>
              </a:solidFill>
              <a:prstDash val="sysDash"/>
            </a:ln>
          </c:spPr>
          <c:marker>
            <c:symbol val="none"/>
          </c:marke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Feuil1!$H$3:$H$16</c:f>
              <c:numCache>
                <c:formatCode>0.000</c:formatCode>
                <c:ptCount val="14"/>
                <c:pt idx="0">
                  <c:v>6.4656624863685926E-3</c:v>
                </c:pt>
                <c:pt idx="1">
                  <c:v>1.3937540894220283E-2</c:v>
                </c:pt>
                <c:pt idx="2">
                  <c:v>1.1873064340239914E-2</c:v>
                </c:pt>
                <c:pt idx="3">
                  <c:v>9.3545256270447102E-3</c:v>
                </c:pt>
                <c:pt idx="4">
                  <c:v>1.3120038167938929E-2</c:v>
                </c:pt>
                <c:pt idx="5">
                  <c:v>1.2811245910577971E-2</c:v>
                </c:pt>
                <c:pt idx="6">
                  <c:v>1.1885019083969463E-2</c:v>
                </c:pt>
                <c:pt idx="7">
                  <c:v>1.1541698473282441E-2</c:v>
                </c:pt>
                <c:pt idx="8">
                  <c:v>4.6183165212649938E-2</c:v>
                </c:pt>
                <c:pt idx="9">
                  <c:v>0.10695333969465647</c:v>
                </c:pt>
                <c:pt idx="10">
                  <c:v>0.24332818974918208</c:v>
                </c:pt>
                <c:pt idx="11">
                  <c:v>0.26587577699018533</c:v>
                </c:pt>
                <c:pt idx="12">
                  <c:v>0.21996303162486366</c:v>
                </c:pt>
                <c:pt idx="13">
                  <c:v>0.11829600599781895</c:v>
                </c:pt>
              </c:numCache>
            </c:numRef>
          </c:yVal>
        </c:ser>
        <c:ser>
          <c:idx val="0"/>
          <c:order val="0"/>
          <c:tx>
            <c:strRef>
              <c:f>Feuil1!$S$20</c:f>
              <c:strCache>
                <c:ptCount val="1"/>
                <c:pt idx="0">
                  <c:v>NO3 Toulon SUD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Feuil1!$R$21:$R$33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Feuil1!$S$21:$S$33</c:f>
              <c:numCache>
                <c:formatCode>General</c:formatCode>
                <c:ptCount val="13"/>
                <c:pt idx="0">
                  <c:v>2.4000714840666081E-3</c:v>
                </c:pt>
                <c:pt idx="1">
                  <c:v>2.6091547750940369E-3</c:v>
                </c:pt>
                <c:pt idx="2">
                  <c:v>4.1893419553590307E-3</c:v>
                </c:pt>
                <c:pt idx="3">
                  <c:v>1.0481944848780695E-2</c:v>
                </c:pt>
                <c:pt idx="4">
                  <c:v>5.7364852029161903E-2</c:v>
                </c:pt>
                <c:pt idx="5">
                  <c:v>0.10779413349196992</c:v>
                </c:pt>
                <c:pt idx="6">
                  <c:v>3.6967168656428295E-2</c:v>
                </c:pt>
                <c:pt idx="7">
                  <c:v>0.10506800904357382</c:v>
                </c:pt>
                <c:pt idx="8">
                  <c:v>0.28620651405868303</c:v>
                </c:pt>
                <c:pt idx="9">
                  <c:v>0.43935600390375518</c:v>
                </c:pt>
                <c:pt idx="10">
                  <c:v>0.45221864713446175</c:v>
                </c:pt>
                <c:pt idx="11">
                  <c:v>0.32726725575045434</c:v>
                </c:pt>
                <c:pt idx="12">
                  <c:v>0.41361463411226285</c:v>
                </c:pt>
              </c:numCache>
            </c:numRef>
          </c:yVal>
        </c:ser>
        <c:dLbls/>
        <c:axId val="124032512"/>
        <c:axId val="124034048"/>
      </c:scatterChart>
      <c:valAx>
        <c:axId val="124032512"/>
        <c:scaling>
          <c:logBase val="10"/>
          <c:orientation val="minMax"/>
          <c:min val="1.0000000000000005E-2"/>
        </c:scaling>
        <c:axPos val="b"/>
        <c:numFmt formatCode="General" sourceLinked="1"/>
        <c:minorTickMark val="out"/>
        <c:tickLblPos val="nextTo"/>
        <c:crossAx val="124034048"/>
        <c:crossesAt val="1.0000000000000009E-3"/>
        <c:crossBetween val="midCat"/>
      </c:valAx>
      <c:valAx>
        <c:axId val="124034048"/>
        <c:scaling>
          <c:logBase val="10"/>
          <c:orientation val="minMax"/>
          <c:min val="1.0000000000000009E-3"/>
        </c:scaling>
        <c:axPos val="l"/>
        <c:numFmt formatCode="0.000" sourceLinked="1"/>
        <c:minorTickMark val="out"/>
        <c:tickLblPos val="nextTo"/>
        <c:crossAx val="124032512"/>
        <c:crossesAt val="1.0000000000000005E-2"/>
        <c:crossBetween val="midCat"/>
      </c:valAx>
      <c:spPr>
        <a:ln>
          <a:solidFill>
            <a:schemeClr val="accent1"/>
          </a:solidFill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2399674178658703"/>
          <c:y val="7.1566754155730536E-2"/>
          <c:w val="0.57915693727939177"/>
          <c:h val="0.80629606299212597"/>
        </c:manualLayout>
      </c:layout>
      <c:scatterChart>
        <c:scatterStyle val="lineMarker"/>
        <c:ser>
          <c:idx val="1"/>
          <c:order val="1"/>
          <c:tx>
            <c:strRef>
              <c:f>Feuil1!$C$2</c:f>
              <c:strCache>
                <c:ptCount val="1"/>
                <c:pt idx="0">
                  <c:v>NH4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Feuil1!$C$3:$C$16</c:f>
              <c:numCache>
                <c:formatCode>0.000</c:formatCode>
                <c:ptCount val="14"/>
                <c:pt idx="0">
                  <c:v>9.2758800964456761E-4</c:v>
                </c:pt>
                <c:pt idx="1">
                  <c:v>7.9977682633077668E-4</c:v>
                </c:pt>
                <c:pt idx="2">
                  <c:v>3.7692256089822845E-3</c:v>
                </c:pt>
                <c:pt idx="3">
                  <c:v>1.1690052120866885E-2</c:v>
                </c:pt>
                <c:pt idx="4">
                  <c:v>4.3883127214743745E-2</c:v>
                </c:pt>
                <c:pt idx="5">
                  <c:v>0.12704034088516669</c:v>
                </c:pt>
                <c:pt idx="6">
                  <c:v>0.23928008211497662</c:v>
                </c:pt>
                <c:pt idx="7">
                  <c:v>0.27121482817948472</c:v>
                </c:pt>
                <c:pt idx="8">
                  <c:v>9.0457138534923334E-2</c:v>
                </c:pt>
                <c:pt idx="9">
                  <c:v>1.3005128352191446E-2</c:v>
                </c:pt>
                <c:pt idx="10">
                  <c:v>8.0405369386329986E-3</c:v>
                </c:pt>
                <c:pt idx="11">
                  <c:v>6.9554646555175376E-3</c:v>
                </c:pt>
                <c:pt idx="12">
                  <c:v>4.0944192782422645E-3</c:v>
                </c:pt>
                <c:pt idx="13">
                  <c:v>4.8672861599544197E-3</c:v>
                </c:pt>
              </c:numCache>
            </c:numRef>
          </c:yVal>
        </c:ser>
        <c:ser>
          <c:idx val="0"/>
          <c:order val="0"/>
          <c:tx>
            <c:strRef>
              <c:f>Feuil1!$AC$20</c:f>
              <c:strCache>
                <c:ptCount val="1"/>
                <c:pt idx="0">
                  <c:v>Nh4 SUD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Feuil1!$Z$21:$Z$33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Feuil1!$AC$21:$AC$33</c:f>
              <c:numCache>
                <c:formatCode>General</c:formatCode>
                <c:ptCount val="13"/>
                <c:pt idx="2">
                  <c:v>2.1639472693785834E-2</c:v>
                </c:pt>
                <c:pt idx="3">
                  <c:v>4.2055796056640324E-2</c:v>
                </c:pt>
                <c:pt idx="4">
                  <c:v>0.12526089266356738</c:v>
                </c:pt>
                <c:pt idx="5">
                  <c:v>0.14487945134394856</c:v>
                </c:pt>
                <c:pt idx="6">
                  <c:v>4.4645598316287005E-2</c:v>
                </c:pt>
                <c:pt idx="7">
                  <c:v>6.9521682047109918E-4</c:v>
                </c:pt>
                <c:pt idx="9">
                  <c:v>6.1697807918797959E-5</c:v>
                </c:pt>
              </c:numCache>
            </c:numRef>
          </c:yVal>
        </c:ser>
        <c:dLbls/>
        <c:axId val="126329984"/>
        <c:axId val="126331520"/>
      </c:scatterChart>
      <c:valAx>
        <c:axId val="126329984"/>
        <c:scaling>
          <c:logBase val="10"/>
          <c:orientation val="minMax"/>
          <c:min val="1.0000000000000004E-2"/>
        </c:scaling>
        <c:axPos val="b"/>
        <c:numFmt formatCode="General" sourceLinked="1"/>
        <c:minorTickMark val="out"/>
        <c:tickLblPos val="nextTo"/>
        <c:crossAx val="126331520"/>
        <c:crossesAt val="1.0000000000000004E-5"/>
        <c:crossBetween val="midCat"/>
      </c:valAx>
      <c:valAx>
        <c:axId val="126331520"/>
        <c:scaling>
          <c:logBase val="10"/>
          <c:orientation val="minMax"/>
          <c:min val="1.0000000000000004E-5"/>
        </c:scaling>
        <c:axPos val="l"/>
        <c:numFmt formatCode="0.000" sourceLinked="1"/>
        <c:minorTickMark val="out"/>
        <c:tickLblPos val="nextTo"/>
        <c:crossAx val="126329984"/>
        <c:crossesAt val="1.0000000000000004E-2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1"/>
          <c:order val="1"/>
          <c:tx>
            <c:strRef>
              <c:f>Feuil1!$L$2</c:f>
              <c:strCache>
                <c:ptCount val="1"/>
                <c:pt idx="0">
                  <c:v>Na</c:v>
                </c:pt>
              </c:strCache>
            </c:strRef>
          </c:tx>
          <c:spPr>
            <a:ln w="28575">
              <a:solidFill>
                <a:srgbClr val="4F81BD"/>
              </a:solidFill>
              <a:prstDash val="sysDash"/>
            </a:ln>
          </c:spPr>
          <c:marker>
            <c:symbol val="none"/>
          </c:marke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Feuil1!$L$3:$L$16</c:f>
              <c:numCache>
                <c:formatCode>0.000</c:formatCode>
                <c:ptCount val="14"/>
                <c:pt idx="0">
                  <c:v>1.5718029060823469E-2</c:v>
                </c:pt>
                <c:pt idx="1">
                  <c:v>1.9389034455972131E-2</c:v>
                </c:pt>
                <c:pt idx="2">
                  <c:v>1.2107953029667221E-2</c:v>
                </c:pt>
                <c:pt idx="3">
                  <c:v>2.2749367000425794E-2</c:v>
                </c:pt>
                <c:pt idx="4">
                  <c:v>1.3456952881600174E-2</c:v>
                </c:pt>
                <c:pt idx="5">
                  <c:v>1.8559036094985281E-2</c:v>
                </c:pt>
                <c:pt idx="6">
                  <c:v>4.0301588149385732E-2</c:v>
                </c:pt>
                <c:pt idx="7">
                  <c:v>4.7973848770024037E-2</c:v>
                </c:pt>
                <c:pt idx="8">
                  <c:v>1.6327234299234189E-2</c:v>
                </c:pt>
                <c:pt idx="9">
                  <c:v>1.7627115091037777E-2</c:v>
                </c:pt>
                <c:pt idx="10">
                  <c:v>4.7646681855062677E-2</c:v>
                </c:pt>
                <c:pt idx="11">
                  <c:v>4.0760067940156026E-2</c:v>
                </c:pt>
                <c:pt idx="12">
                  <c:v>3.0476686084933167E-2</c:v>
                </c:pt>
                <c:pt idx="13">
                  <c:v>2.3422080716097832E-2</c:v>
                </c:pt>
              </c:numCache>
            </c:numRef>
          </c:yVal>
        </c:ser>
        <c:ser>
          <c:idx val="0"/>
          <c:order val="0"/>
          <c:tx>
            <c:strRef>
              <c:f>Feuil1!$X$20</c:f>
              <c:strCache>
                <c:ptCount val="1"/>
                <c:pt idx="0">
                  <c:v>Na+ cotire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Feuil1!$R$21:$R$33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Feuil1!$X$21:$X$33</c:f>
              <c:numCache>
                <c:formatCode>General</c:formatCode>
                <c:ptCount val="13"/>
                <c:pt idx="3">
                  <c:v>2.7219965298039225E-3</c:v>
                </c:pt>
                <c:pt idx="4">
                  <c:v>3.2579724221568633E-3</c:v>
                </c:pt>
                <c:pt idx="5">
                  <c:v>1.2525944585686278E-2</c:v>
                </c:pt>
                <c:pt idx="6">
                  <c:v>1.9036514589803922E-2</c:v>
                </c:pt>
                <c:pt idx="7">
                  <c:v>6.0850653782745109E-2</c:v>
                </c:pt>
                <c:pt idx="8">
                  <c:v>0.12953041750509808</c:v>
                </c:pt>
                <c:pt idx="9">
                  <c:v>0.23942953420568636</c:v>
                </c:pt>
                <c:pt idx="10">
                  <c:v>0.25644710293745099</c:v>
                </c:pt>
                <c:pt idx="11">
                  <c:v>0.43956373436921575</c:v>
                </c:pt>
                <c:pt idx="12">
                  <c:v>0.89192204112215701</c:v>
                </c:pt>
              </c:numCache>
            </c:numRef>
          </c:yVal>
        </c:ser>
        <c:axId val="70630400"/>
        <c:axId val="70905856"/>
      </c:scatterChart>
      <c:valAx>
        <c:axId val="70630400"/>
        <c:scaling>
          <c:logBase val="10"/>
          <c:orientation val="minMax"/>
          <c:min val="1.0000000000000005E-2"/>
        </c:scaling>
        <c:axPos val="b"/>
        <c:numFmt formatCode="General" sourceLinked="1"/>
        <c:minorTickMark val="out"/>
        <c:tickLblPos val="nextTo"/>
        <c:crossAx val="70905856"/>
        <c:crossesAt val="1.0000000000000007E-3"/>
        <c:crossBetween val="midCat"/>
      </c:valAx>
      <c:valAx>
        <c:axId val="70905856"/>
        <c:scaling>
          <c:logBase val="10"/>
          <c:orientation val="minMax"/>
          <c:min val="1.0000000000000007E-3"/>
        </c:scaling>
        <c:axPos val="l"/>
        <c:numFmt formatCode="0.000" sourceLinked="1"/>
        <c:minorTickMark val="out"/>
        <c:tickLblPos val="nextTo"/>
        <c:crossAx val="70630400"/>
        <c:crossesAt val="1.0000000000000005E-2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Feuil1!$X$20</c:f>
              <c:strCache>
                <c:ptCount val="1"/>
                <c:pt idx="0">
                  <c:v>Na+ cotire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Feuil1!$R$21:$R$33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Feuil1!$X$21:$X$33</c:f>
              <c:numCache>
                <c:formatCode>General</c:formatCode>
                <c:ptCount val="13"/>
                <c:pt idx="3">
                  <c:v>2.7219965298039225E-3</c:v>
                </c:pt>
                <c:pt idx="4">
                  <c:v>3.2579724221568633E-3</c:v>
                </c:pt>
                <c:pt idx="5">
                  <c:v>1.2525944585686278E-2</c:v>
                </c:pt>
                <c:pt idx="6">
                  <c:v>1.9036514589803922E-2</c:v>
                </c:pt>
                <c:pt idx="7">
                  <c:v>6.0850653782745109E-2</c:v>
                </c:pt>
                <c:pt idx="8">
                  <c:v>0.12953041750509808</c:v>
                </c:pt>
                <c:pt idx="9">
                  <c:v>0.23942953420568636</c:v>
                </c:pt>
                <c:pt idx="10">
                  <c:v>0.25644710293745099</c:v>
                </c:pt>
                <c:pt idx="11">
                  <c:v>0.43956373436921575</c:v>
                </c:pt>
                <c:pt idx="12">
                  <c:v>0.89192204112215701</c:v>
                </c:pt>
              </c:numCache>
            </c:numRef>
          </c:yVal>
        </c:ser>
        <c:axId val="70889856"/>
        <c:axId val="128125568"/>
      </c:scatterChart>
      <c:valAx>
        <c:axId val="70889856"/>
        <c:scaling>
          <c:logBase val="10"/>
          <c:orientation val="minMax"/>
          <c:min val="1.0000000000000002E-2"/>
        </c:scaling>
        <c:axPos val="b"/>
        <c:numFmt formatCode="General" sourceLinked="1"/>
        <c:minorTickMark val="out"/>
        <c:tickLblPos val="nextTo"/>
        <c:crossAx val="128125568"/>
        <c:crossesAt val="1.0000000000000002E-3"/>
        <c:crossBetween val="midCat"/>
      </c:valAx>
      <c:valAx>
        <c:axId val="128125568"/>
        <c:scaling>
          <c:logBase val="10"/>
          <c:orientation val="minMax"/>
          <c:min val="1.0000000000000002E-3"/>
        </c:scaling>
        <c:axPos val="l"/>
        <c:numFmt formatCode="General" sourceLinked="1"/>
        <c:minorTickMark val="out"/>
        <c:tickLblPos val="nextTo"/>
        <c:crossAx val="70889856"/>
        <c:crossesAt val="1.0000000000000002E-2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1"/>
          <c:order val="1"/>
          <c:tx>
            <c:strRef>
              <c:f>Feuil1!$AD$20</c:f>
              <c:strCache>
                <c:ptCount val="1"/>
                <c:pt idx="0">
                  <c:v>NH4 cot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Feuil1!$Z$21:$Z$33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Feuil1!$AD$21:$AD$33</c:f>
              <c:numCache>
                <c:formatCode>General</c:formatCode>
                <c:ptCount val="13"/>
                <c:pt idx="0">
                  <c:v>2.5124510942156862E-3</c:v>
                </c:pt>
                <c:pt idx="1">
                  <c:v>4.5963338561715687E-2</c:v>
                </c:pt>
                <c:pt idx="2">
                  <c:v>0.13110236237171569</c:v>
                </c:pt>
                <c:pt idx="3">
                  <c:v>0.15408678151421568</c:v>
                </c:pt>
                <c:pt idx="4">
                  <c:v>0.16260365273921568</c:v>
                </c:pt>
                <c:pt idx="5">
                  <c:v>3.5511152154215693E-2</c:v>
                </c:pt>
                <c:pt idx="7">
                  <c:v>1.0026534421568653E-4</c:v>
                </c:pt>
                <c:pt idx="11">
                  <c:v>1.3737589421568643E-4</c:v>
                </c:pt>
              </c:numCache>
            </c:numRef>
          </c:yVal>
        </c:ser>
        <c:ser>
          <c:idx val="0"/>
          <c:order val="0"/>
          <c:tx>
            <c:strRef>
              <c:f>Feuil1!$M$2</c:f>
              <c:strCache>
                <c:ptCount val="1"/>
                <c:pt idx="0">
                  <c:v>NH4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Feuil1!$M$3:$M$16</c:f>
              <c:numCache>
                <c:formatCode>0.000</c:formatCode>
                <c:ptCount val="14"/>
                <c:pt idx="2">
                  <c:v>2.4712695184225873E-3</c:v>
                </c:pt>
                <c:pt idx="3">
                  <c:v>6.709757668928085E-3</c:v>
                </c:pt>
                <c:pt idx="4">
                  <c:v>2.5858252506984689E-2</c:v>
                </c:pt>
                <c:pt idx="5">
                  <c:v>0.11886906197409984</c:v>
                </c:pt>
                <c:pt idx="6">
                  <c:v>0.31629496454847278</c:v>
                </c:pt>
                <c:pt idx="7">
                  <c:v>0.5871585650029979</c:v>
                </c:pt>
                <c:pt idx="8">
                  <c:v>0.13621498961787867</c:v>
                </c:pt>
                <c:pt idx="9">
                  <c:v>3.4342233196546834E-2</c:v>
                </c:pt>
                <c:pt idx="10">
                  <c:v>1.6316656430230732E-2</c:v>
                </c:pt>
                <c:pt idx="11">
                  <c:v>1.2556377925475641E-2</c:v>
                </c:pt>
                <c:pt idx="12">
                  <c:v>1.3940961383290935E-2</c:v>
                </c:pt>
                <c:pt idx="13">
                  <c:v>1.250134408907507E-2</c:v>
                </c:pt>
              </c:numCache>
            </c:numRef>
          </c:yVal>
        </c:ser>
        <c:axId val="71795072"/>
        <c:axId val="71796608"/>
      </c:scatterChart>
      <c:valAx>
        <c:axId val="71795072"/>
        <c:scaling>
          <c:logBase val="10"/>
          <c:orientation val="minMax"/>
          <c:min val="1.0000000000000005E-2"/>
        </c:scaling>
        <c:axPos val="b"/>
        <c:numFmt formatCode="General" sourceLinked="1"/>
        <c:minorTickMark val="out"/>
        <c:tickLblPos val="nextTo"/>
        <c:crossAx val="71796608"/>
        <c:crossesAt val="1.0000000000000009E-3"/>
        <c:crossBetween val="midCat"/>
      </c:valAx>
      <c:valAx>
        <c:axId val="71796608"/>
        <c:scaling>
          <c:logBase val="10"/>
          <c:orientation val="minMax"/>
          <c:min val="1.0000000000000009E-3"/>
        </c:scaling>
        <c:axPos val="l"/>
        <c:numFmt formatCode="General" sourceLinked="1"/>
        <c:minorTickMark val="out"/>
        <c:tickLblPos val="nextTo"/>
        <c:crossAx val="71795072"/>
        <c:crossesAt val="1.0000000000000005E-2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1"/>
          <c:order val="1"/>
          <c:tx>
            <c:strRef>
              <c:f>Feuil1!$R$2</c:f>
              <c:strCache>
                <c:ptCount val="1"/>
                <c:pt idx="0">
                  <c:v>NO3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Feuil1!$R$3:$R$16</c:f>
              <c:numCache>
                <c:formatCode>0.000</c:formatCode>
                <c:ptCount val="14"/>
                <c:pt idx="2">
                  <c:v>1.342085832424573E-2</c:v>
                </c:pt>
                <c:pt idx="3">
                  <c:v>1.0150811636677573E-2</c:v>
                </c:pt>
                <c:pt idx="4">
                  <c:v>3.0367792393675024E-2</c:v>
                </c:pt>
                <c:pt idx="5">
                  <c:v>0.13682484778262452</c:v>
                </c:pt>
                <c:pt idx="6">
                  <c:v>0.52117336593511443</c:v>
                </c:pt>
                <c:pt idx="7">
                  <c:v>1.0369999999999999</c:v>
                </c:pt>
                <c:pt idx="8">
                  <c:v>0.46966133053889503</c:v>
                </c:pt>
                <c:pt idx="9">
                  <c:v>0.17650076108687751</c:v>
                </c:pt>
                <c:pt idx="10">
                  <c:v>0.23927796142311888</c:v>
                </c:pt>
                <c:pt idx="11">
                  <c:v>0.2639863913122501</c:v>
                </c:pt>
                <c:pt idx="12">
                  <c:v>0.24878483108415125</c:v>
                </c:pt>
                <c:pt idx="13">
                  <c:v>0.15873828550981464</c:v>
                </c:pt>
              </c:numCache>
            </c:numRef>
          </c:yVal>
        </c:ser>
        <c:ser>
          <c:idx val="0"/>
          <c:order val="0"/>
          <c:tx>
            <c:strRef>
              <c:f>Feuil1!$T$20</c:f>
              <c:strCache>
                <c:ptCount val="1"/>
                <c:pt idx="0">
                  <c:v>NO3 Toulon cotier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Feuil1!$R$21:$R$33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Feuil1!$T$21:$T$33</c:f>
              <c:numCache>
                <c:formatCode>General</c:formatCode>
                <c:ptCount val="13"/>
                <c:pt idx="0">
                  <c:v>1.5387483083021392E-3</c:v>
                </c:pt>
                <c:pt idx="1">
                  <c:v>3.1286032255815515E-3</c:v>
                </c:pt>
                <c:pt idx="2">
                  <c:v>2.7165128310227271E-3</c:v>
                </c:pt>
                <c:pt idx="3">
                  <c:v>1.8378491592125668E-2</c:v>
                </c:pt>
                <c:pt idx="4">
                  <c:v>4.3047952372566846E-2</c:v>
                </c:pt>
                <c:pt idx="5">
                  <c:v>8.3272553663669799E-2</c:v>
                </c:pt>
                <c:pt idx="6">
                  <c:v>2.2433257573155084E-2</c:v>
                </c:pt>
                <c:pt idx="7">
                  <c:v>0.1301923519824198</c:v>
                </c:pt>
                <c:pt idx="8">
                  <c:v>0.24250479087477272</c:v>
                </c:pt>
                <c:pt idx="9">
                  <c:v>0.37446274900896398</c:v>
                </c:pt>
                <c:pt idx="10">
                  <c:v>0.35640708468440513</c:v>
                </c:pt>
                <c:pt idx="11">
                  <c:v>0.34176006930249336</c:v>
                </c:pt>
                <c:pt idx="12">
                  <c:v>0.37233361530374337</c:v>
                </c:pt>
              </c:numCache>
            </c:numRef>
          </c:yVal>
        </c:ser>
        <c:dLbls/>
        <c:axId val="124055552"/>
        <c:axId val="124057088"/>
      </c:scatterChart>
      <c:valAx>
        <c:axId val="124055552"/>
        <c:scaling>
          <c:logBase val="10"/>
          <c:orientation val="minMax"/>
          <c:min val="1.0000000000000005E-2"/>
        </c:scaling>
        <c:axPos val="b"/>
        <c:numFmt formatCode="General" sourceLinked="1"/>
        <c:minorTickMark val="out"/>
        <c:tickLblPos val="nextTo"/>
        <c:crossAx val="124057088"/>
        <c:crossesAt val="1.0000000000000009E-3"/>
        <c:crossBetween val="midCat"/>
      </c:valAx>
      <c:valAx>
        <c:axId val="124057088"/>
        <c:scaling>
          <c:logBase val="10"/>
          <c:orientation val="minMax"/>
          <c:min val="1.0000000000000009E-3"/>
        </c:scaling>
        <c:axPos val="l"/>
        <c:numFmt formatCode="0.000" sourceLinked="1"/>
        <c:minorTickMark val="out"/>
        <c:tickLblPos val="nextTo"/>
        <c:crossAx val="124055552"/>
        <c:crossesAt val="1.0000000000000005E-2"/>
        <c:crossBetween val="midCat"/>
      </c:valAx>
      <c:spPr>
        <a:ln>
          <a:solidFill>
            <a:srgbClr val="4F81BD"/>
          </a:solidFill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Feuil1!$G$2</c:f>
              <c:strCache>
                <c:ptCount val="1"/>
                <c:pt idx="0">
                  <c:v>Cl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Feuil1!$G$3:$G$16</c:f>
              <c:numCache>
                <c:formatCode>0.000</c:formatCode>
                <c:ptCount val="14"/>
                <c:pt idx="0">
                  <c:v>1.3517175572519084E-2</c:v>
                </c:pt>
                <c:pt idx="1">
                  <c:v>2.8277494547437294E-2</c:v>
                </c:pt>
                <c:pt idx="2">
                  <c:v>1.5569942748091604E-2</c:v>
                </c:pt>
                <c:pt idx="3">
                  <c:v>2.5683233369683749E-2</c:v>
                </c:pt>
                <c:pt idx="4">
                  <c:v>3.3794043075245361E-2</c:v>
                </c:pt>
                <c:pt idx="5">
                  <c:v>1.5899659214830969E-2</c:v>
                </c:pt>
                <c:pt idx="6">
                  <c:v>1.9884569247546342E-2</c:v>
                </c:pt>
                <c:pt idx="7">
                  <c:v>1.8058424209378407E-2</c:v>
                </c:pt>
                <c:pt idx="8">
                  <c:v>4.0248950381679388E-2</c:v>
                </c:pt>
                <c:pt idx="9">
                  <c:v>2.8801063249727369E-2</c:v>
                </c:pt>
                <c:pt idx="10">
                  <c:v>3.637778080697928E-2</c:v>
                </c:pt>
                <c:pt idx="11">
                  <c:v>5.243934023991275E-2</c:v>
                </c:pt>
                <c:pt idx="12">
                  <c:v>7.6666889312977105E-2</c:v>
                </c:pt>
                <c:pt idx="13">
                  <c:v>6.1022737186477639E-2</c:v>
                </c:pt>
              </c:numCache>
            </c:numRef>
          </c:yVal>
        </c:ser>
        <c:dLbls/>
        <c:axId val="124171392"/>
        <c:axId val="124172928"/>
      </c:scatterChart>
      <c:valAx>
        <c:axId val="124171392"/>
        <c:scaling>
          <c:logBase val="10"/>
          <c:orientation val="minMax"/>
          <c:min val="1.0000000000000005E-2"/>
        </c:scaling>
        <c:axPos val="b"/>
        <c:numFmt formatCode="General" sourceLinked="1"/>
        <c:tickLblPos val="nextTo"/>
        <c:crossAx val="124172928"/>
        <c:crossesAt val="1.0000000000000005E-2"/>
        <c:crossBetween val="midCat"/>
      </c:valAx>
      <c:valAx>
        <c:axId val="124172928"/>
        <c:scaling>
          <c:logBase val="10"/>
          <c:orientation val="minMax"/>
          <c:min val="1.0000000000000005E-2"/>
        </c:scaling>
        <c:axPos val="l"/>
        <c:numFmt formatCode="0.000" sourceLinked="1"/>
        <c:tickLblPos val="nextTo"/>
        <c:crossAx val="124171392"/>
        <c:crossesAt val="1.0000000000000005E-2"/>
        <c:crossBetween val="midCat"/>
      </c:valAx>
      <c:spPr>
        <a:ln>
          <a:solidFill>
            <a:srgbClr val="4F81BD"/>
          </a:solidFill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4764129483814528"/>
          <c:y val="4.2141294838145271E-2"/>
          <c:w val="0.72954746281714788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Feuil1!$Q$2</c:f>
              <c:strCache>
                <c:ptCount val="1"/>
                <c:pt idx="0">
                  <c:v>Cl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Feuil1!$Q$3:$Q$16</c:f>
              <c:numCache>
                <c:formatCode>0.000</c:formatCode>
                <c:ptCount val="14"/>
                <c:pt idx="0">
                  <c:v>1.9812809546528535E-2</c:v>
                </c:pt>
                <c:pt idx="1">
                  <c:v>1.7972867820792441E-2</c:v>
                </c:pt>
                <c:pt idx="2">
                  <c:v>1.9760981802071975E-2</c:v>
                </c:pt>
                <c:pt idx="3">
                  <c:v>3.0119871183206109E-2</c:v>
                </c:pt>
                <c:pt idx="4">
                  <c:v>1.7561170937840789E-2</c:v>
                </c:pt>
                <c:pt idx="5">
                  <c:v>3.3214924686477645E-2</c:v>
                </c:pt>
                <c:pt idx="6">
                  <c:v>1.7605756997455469E-2</c:v>
                </c:pt>
                <c:pt idx="7">
                  <c:v>3.8151183660487101E-2</c:v>
                </c:pt>
                <c:pt idx="8">
                  <c:v>2.1405525831515813E-2</c:v>
                </c:pt>
                <c:pt idx="9">
                  <c:v>2.6219613322428208E-2</c:v>
                </c:pt>
                <c:pt idx="10">
                  <c:v>2.6118953903126137E-2</c:v>
                </c:pt>
                <c:pt idx="11">
                  <c:v>4.8261583855870593E-2</c:v>
                </c:pt>
                <c:pt idx="12">
                  <c:v>6.7341662690839701E-2</c:v>
                </c:pt>
                <c:pt idx="13">
                  <c:v>5.9990429616503096E-2</c:v>
                </c:pt>
              </c:numCache>
            </c:numRef>
          </c:yVal>
        </c:ser>
        <c:dLbls/>
        <c:axId val="124188928"/>
        <c:axId val="124346368"/>
      </c:scatterChart>
      <c:valAx>
        <c:axId val="124188928"/>
        <c:scaling>
          <c:logBase val="10"/>
          <c:orientation val="minMax"/>
          <c:min val="1.0000000000000005E-2"/>
        </c:scaling>
        <c:axPos val="b"/>
        <c:numFmt formatCode="General" sourceLinked="1"/>
        <c:tickLblPos val="nextTo"/>
        <c:crossAx val="124346368"/>
        <c:crossesAt val="1.0000000000000005E-2"/>
        <c:crossBetween val="midCat"/>
      </c:valAx>
      <c:valAx>
        <c:axId val="124346368"/>
        <c:scaling>
          <c:logBase val="10"/>
          <c:orientation val="minMax"/>
          <c:min val="1.0000000000000005E-2"/>
        </c:scaling>
        <c:axPos val="l"/>
        <c:numFmt formatCode="0.000" sourceLinked="1"/>
        <c:tickLblPos val="nextTo"/>
        <c:crossAx val="124188928"/>
        <c:crossesAt val="1.0000000000000005E-2"/>
        <c:crossBetween val="midCat"/>
      </c:valAx>
      <c:spPr>
        <a:ln>
          <a:solidFill>
            <a:srgbClr val="4F81BD"/>
          </a:solidFill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1"/>
          <c:order val="1"/>
          <c:tx>
            <c:strRef>
              <c:f>Feuil1!$J$2</c:f>
              <c:strCache>
                <c:ptCount val="1"/>
                <c:pt idx="0">
                  <c:v>SO4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Feuil1!$J$3:$J$16</c:f>
              <c:numCache>
                <c:formatCode>0.000</c:formatCode>
                <c:ptCount val="14"/>
                <c:pt idx="0">
                  <c:v>2.8569792802617226E-3</c:v>
                </c:pt>
                <c:pt idx="1">
                  <c:v>8.5335059978189735E-3</c:v>
                </c:pt>
                <c:pt idx="2">
                  <c:v>3.4559214830970554E-2</c:v>
                </c:pt>
                <c:pt idx="3">
                  <c:v>3.7333764994547436E-2</c:v>
                </c:pt>
                <c:pt idx="4">
                  <c:v>0.19135306706652125</c:v>
                </c:pt>
                <c:pt idx="5">
                  <c:v>0.63679033533260632</c:v>
                </c:pt>
                <c:pt idx="6">
                  <c:v>1.2230647491821156</c:v>
                </c:pt>
                <c:pt idx="7">
                  <c:v>1.299638576881134</c:v>
                </c:pt>
                <c:pt idx="8">
                  <c:v>0.45302793075245357</c:v>
                </c:pt>
                <c:pt idx="9">
                  <c:v>0.13361575790621591</c:v>
                </c:pt>
                <c:pt idx="10">
                  <c:v>7.7746046892039261E-2</c:v>
                </c:pt>
                <c:pt idx="11">
                  <c:v>5.1600327153762261E-2</c:v>
                </c:pt>
                <c:pt idx="12">
                  <c:v>5.1661627589967278E-2</c:v>
                </c:pt>
                <c:pt idx="13">
                  <c:v>3.6084705561613958E-2</c:v>
                </c:pt>
              </c:numCache>
            </c:numRef>
          </c:yVal>
        </c:ser>
        <c:ser>
          <c:idx val="0"/>
          <c:order val="0"/>
          <c:tx>
            <c:strRef>
              <c:f>Feuil1!$U$20</c:f>
              <c:strCache>
                <c:ptCount val="1"/>
                <c:pt idx="0">
                  <c:v>SO4 Toulon Sud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Feuil1!$R$21:$R$33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Feuil1!$U$21:$U$33</c:f>
              <c:numCache>
                <c:formatCode>General</c:formatCode>
                <c:ptCount val="13"/>
                <c:pt idx="0">
                  <c:v>2.295003724835524E-3</c:v>
                </c:pt>
                <c:pt idx="1">
                  <c:v>1.2401122460307397E-2</c:v>
                </c:pt>
                <c:pt idx="2">
                  <c:v>9.8173805801389055E-2</c:v>
                </c:pt>
                <c:pt idx="3">
                  <c:v>0.12290154313286282</c:v>
                </c:pt>
                <c:pt idx="4">
                  <c:v>0.47997505625854087</c:v>
                </c:pt>
                <c:pt idx="5">
                  <c:v>0.61792061652508357</c:v>
                </c:pt>
                <c:pt idx="6">
                  <c:v>0.30763192010481383</c:v>
                </c:pt>
                <c:pt idx="7">
                  <c:v>8.7456894814251299E-2</c:v>
                </c:pt>
                <c:pt idx="8">
                  <c:v>4.7839538204922316E-2</c:v>
                </c:pt>
                <c:pt idx="9">
                  <c:v>6.1233339723595799E-2</c:v>
                </c:pt>
                <c:pt idx="10">
                  <c:v>4.0472635740952063E-2</c:v>
                </c:pt>
                <c:pt idx="11">
                  <c:v>4.6356185593733709E-2</c:v>
                </c:pt>
                <c:pt idx="12">
                  <c:v>6.9588105166025677E-2</c:v>
                </c:pt>
              </c:numCache>
            </c:numRef>
          </c:yVal>
        </c:ser>
        <c:dLbls/>
        <c:axId val="124371712"/>
        <c:axId val="124373248"/>
      </c:scatterChart>
      <c:valAx>
        <c:axId val="124371712"/>
        <c:scaling>
          <c:logBase val="10"/>
          <c:orientation val="minMax"/>
          <c:min val="1.0000000000000005E-2"/>
        </c:scaling>
        <c:axPos val="b"/>
        <c:numFmt formatCode="General" sourceLinked="1"/>
        <c:minorTickMark val="out"/>
        <c:tickLblPos val="nextTo"/>
        <c:crossAx val="124373248"/>
        <c:crossesAt val="1.0000000000000009E-3"/>
        <c:crossBetween val="midCat"/>
      </c:valAx>
      <c:valAx>
        <c:axId val="124373248"/>
        <c:scaling>
          <c:logBase val="10"/>
          <c:orientation val="minMax"/>
          <c:min val="1.0000000000000009E-3"/>
        </c:scaling>
        <c:axPos val="l"/>
        <c:numFmt formatCode="0.000" sourceLinked="1"/>
        <c:tickLblPos val="nextTo"/>
        <c:crossAx val="124371712"/>
        <c:crossesAt val="1.0000000000000005E-2"/>
        <c:crossBetween val="midCat"/>
      </c:valAx>
      <c:spPr>
        <a:ln>
          <a:solidFill>
            <a:srgbClr val="0070C0"/>
          </a:solidFill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1"/>
          <c:order val="1"/>
          <c:tx>
            <c:strRef>
              <c:f>Feuil1!$V$20</c:f>
              <c:strCache>
                <c:ptCount val="1"/>
                <c:pt idx="0">
                  <c:v>SO4Toulon Cotier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Feuil1!$R$21:$R$33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Feuil1!$V$21:$V$33</c:f>
              <c:numCache>
                <c:formatCode>General</c:formatCode>
                <c:ptCount val="13"/>
                <c:pt idx="0">
                  <c:v>7.961852729055259E-3</c:v>
                </c:pt>
                <c:pt idx="1">
                  <c:v>2.8988004787878791E-2</c:v>
                </c:pt>
                <c:pt idx="2">
                  <c:v>0.20658357943493766</c:v>
                </c:pt>
                <c:pt idx="3">
                  <c:v>0.66713418416042802</c:v>
                </c:pt>
                <c:pt idx="4">
                  <c:v>1.0367765003172906</c:v>
                </c:pt>
                <c:pt idx="5">
                  <c:v>1.2051651241800359</c:v>
                </c:pt>
                <c:pt idx="6">
                  <c:v>0.32929429265062393</c:v>
                </c:pt>
                <c:pt idx="7">
                  <c:v>6.2649563180035658E-2</c:v>
                </c:pt>
                <c:pt idx="8">
                  <c:v>3.2844277964349376E-2</c:v>
                </c:pt>
                <c:pt idx="9">
                  <c:v>4.9886008709447427E-2</c:v>
                </c:pt>
                <c:pt idx="10">
                  <c:v>2.9680004729055267E-2</c:v>
                </c:pt>
                <c:pt idx="11">
                  <c:v>7.9797755454545469E-2</c:v>
                </c:pt>
                <c:pt idx="12">
                  <c:v>0.23429314972905529</c:v>
                </c:pt>
              </c:numCache>
            </c:numRef>
          </c:yVal>
        </c:ser>
        <c:ser>
          <c:idx val="0"/>
          <c:order val="0"/>
          <c:tx>
            <c:strRef>
              <c:f>Feuil1!$T$2</c:f>
              <c:strCache>
                <c:ptCount val="1"/>
                <c:pt idx="0">
                  <c:v>SO4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Feuil1!$T$3:$T$16</c:f>
              <c:numCache>
                <c:formatCode>0.000</c:formatCode>
                <c:ptCount val="14"/>
                <c:pt idx="0">
                  <c:v>7.4650837195565254E-3</c:v>
                </c:pt>
                <c:pt idx="1">
                  <c:v>7.4381900899672844E-3</c:v>
                </c:pt>
                <c:pt idx="2">
                  <c:v>1.2349642743547801E-2</c:v>
                </c:pt>
                <c:pt idx="3">
                  <c:v>2.5966935318974919E-2</c:v>
                </c:pt>
                <c:pt idx="4">
                  <c:v>7.499565498909487E-2</c:v>
                </c:pt>
                <c:pt idx="5">
                  <c:v>0.34108517357324614</c:v>
                </c:pt>
                <c:pt idx="6">
                  <c:v>0.75910769663304256</c:v>
                </c:pt>
                <c:pt idx="7">
                  <c:v>1.0354850366912034</c:v>
                </c:pt>
                <c:pt idx="8">
                  <c:v>0.2592271560341694</c:v>
                </c:pt>
                <c:pt idx="9">
                  <c:v>6.2384686818429666E-2</c:v>
                </c:pt>
                <c:pt idx="10">
                  <c:v>4.6935262177390039E-2</c:v>
                </c:pt>
                <c:pt idx="11">
                  <c:v>4.4439167007451846E-2</c:v>
                </c:pt>
                <c:pt idx="12">
                  <c:v>5.152768311523083E-2</c:v>
                </c:pt>
                <c:pt idx="13">
                  <c:v>3.2342699245728829E-2</c:v>
                </c:pt>
              </c:numCache>
            </c:numRef>
          </c:yVal>
        </c:ser>
        <c:dLbls/>
        <c:axId val="125602816"/>
        <c:axId val="125616896"/>
      </c:scatterChart>
      <c:valAx>
        <c:axId val="125602816"/>
        <c:scaling>
          <c:logBase val="10"/>
          <c:orientation val="minMax"/>
          <c:min val="1.0000000000000005E-2"/>
        </c:scaling>
        <c:axPos val="b"/>
        <c:numFmt formatCode="General" sourceLinked="1"/>
        <c:minorTickMark val="out"/>
        <c:tickLblPos val="nextTo"/>
        <c:crossAx val="125616896"/>
        <c:crossesAt val="1.0000000000000009E-3"/>
        <c:crossBetween val="midCat"/>
      </c:valAx>
      <c:valAx>
        <c:axId val="125616896"/>
        <c:scaling>
          <c:logBase val="10"/>
          <c:orientation val="minMax"/>
          <c:min val="1.0000000000000009E-3"/>
        </c:scaling>
        <c:axPos val="l"/>
        <c:numFmt formatCode="General" sourceLinked="1"/>
        <c:minorTickMark val="out"/>
        <c:tickLblPos val="nextTo"/>
        <c:crossAx val="125602816"/>
        <c:crossesAt val="1.0000000000000005E-2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Feuil1!$M$2</c:f>
              <c:strCache>
                <c:ptCount val="1"/>
                <c:pt idx="0">
                  <c:v>NH4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Feuil1!$A$3:$A$16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Feuil1!$M$3:$M$16</c:f>
              <c:numCache>
                <c:formatCode>0.000</c:formatCode>
                <c:ptCount val="14"/>
                <c:pt idx="2">
                  <c:v>2.4712695184225873E-3</c:v>
                </c:pt>
                <c:pt idx="3">
                  <c:v>6.709757668928085E-3</c:v>
                </c:pt>
                <c:pt idx="4">
                  <c:v>2.5858252506984689E-2</c:v>
                </c:pt>
                <c:pt idx="5">
                  <c:v>0.11886906197409984</c:v>
                </c:pt>
                <c:pt idx="6">
                  <c:v>0.31629496454847278</c:v>
                </c:pt>
                <c:pt idx="7">
                  <c:v>0.5871585650029979</c:v>
                </c:pt>
                <c:pt idx="8">
                  <c:v>0.13621498961787867</c:v>
                </c:pt>
                <c:pt idx="9">
                  <c:v>3.4342233196546834E-2</c:v>
                </c:pt>
                <c:pt idx="10">
                  <c:v>1.6316656430230732E-2</c:v>
                </c:pt>
                <c:pt idx="11">
                  <c:v>1.2556377925475641E-2</c:v>
                </c:pt>
                <c:pt idx="12">
                  <c:v>1.3940961383290935E-2</c:v>
                </c:pt>
                <c:pt idx="13">
                  <c:v>1.250134408907507E-2</c:v>
                </c:pt>
              </c:numCache>
            </c:numRef>
          </c:yVal>
        </c:ser>
        <c:dLbls/>
        <c:axId val="126400000"/>
        <c:axId val="126401536"/>
      </c:scatterChart>
      <c:valAx>
        <c:axId val="126400000"/>
        <c:scaling>
          <c:logBase val="10"/>
          <c:orientation val="minMax"/>
          <c:min val="1.0000000000000004E-2"/>
        </c:scaling>
        <c:axPos val="b"/>
        <c:numFmt formatCode="General" sourceLinked="1"/>
        <c:minorTickMark val="out"/>
        <c:tickLblPos val="nextTo"/>
        <c:crossAx val="126401536"/>
        <c:crossesAt val="1.0000000000000005E-3"/>
        <c:crossBetween val="midCat"/>
      </c:valAx>
      <c:valAx>
        <c:axId val="126401536"/>
        <c:scaling>
          <c:logBase val="10"/>
          <c:orientation val="minMax"/>
          <c:min val="1.0000000000000005E-3"/>
        </c:scaling>
        <c:axPos val="l"/>
        <c:numFmt formatCode="0.000" sourceLinked="1"/>
        <c:minorTickMark val="out"/>
        <c:tickLblPos val="nextTo"/>
        <c:crossAx val="126400000"/>
        <c:crossesAt val="1.0000000000000004E-2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xVal>
            <c:numRef>
              <c:f>'[1]results france final  2'!$N$3:$N$16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0.63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'[1]results france final  2'!$O$3:$O$16</c:f>
              <c:numCache>
                <c:formatCode>General</c:formatCode>
                <c:ptCount val="14"/>
                <c:pt idx="0">
                  <c:v>3.5355764543506581E-3</c:v>
                </c:pt>
                <c:pt idx="1">
                  <c:v>2.5909314759742516E-3</c:v>
                </c:pt>
                <c:pt idx="2">
                  <c:v>9.3226544861309962E-3</c:v>
                </c:pt>
                <c:pt idx="3">
                  <c:v>2.0279593568868472E-2</c:v>
                </c:pt>
                <c:pt idx="4">
                  <c:v>7.1631416768694833E-2</c:v>
                </c:pt>
                <c:pt idx="5">
                  <c:v>0.33644541454949983</c:v>
                </c:pt>
                <c:pt idx="6">
                  <c:v>0.74903229959569617</c:v>
                </c:pt>
                <c:pt idx="7">
                  <c:v>1.0234915744986974</c:v>
                </c:pt>
                <c:pt idx="8">
                  <c:v>0.25514534745936085</c:v>
                </c:pt>
                <c:pt idx="9">
                  <c:v>5.7977908045670219E-2</c:v>
                </c:pt>
                <c:pt idx="10">
                  <c:v>3.5023591713624368E-2</c:v>
                </c:pt>
                <c:pt idx="11">
                  <c:v>3.4249150022412841E-2</c:v>
                </c:pt>
                <c:pt idx="12">
                  <c:v>4.3908511593997536E-2</c:v>
                </c:pt>
                <c:pt idx="13">
                  <c:v>2.6487179066704371E-2</c:v>
                </c:pt>
              </c:numCache>
            </c:numRef>
          </c:yVal>
        </c:ser>
        <c:ser>
          <c:idx val="1"/>
          <c:order val="1"/>
          <c:spPr>
            <a:ln w="19050">
              <a:noFill/>
            </a:ln>
          </c:spPr>
          <c:xVal>
            <c:numRef>
              <c:f>'[1]results france final  2'!$N$3:$N$16</c:f>
              <c:numCache>
                <c:formatCode>General</c:formatCode>
                <c:ptCount val="14"/>
                <c:pt idx="0">
                  <c:v>0.02</c:v>
                </c:pt>
                <c:pt idx="1">
                  <c:v>3.2000000000000001E-2</c:v>
                </c:pt>
                <c:pt idx="2">
                  <c:v>0.63</c:v>
                </c:pt>
                <c:pt idx="3">
                  <c:v>0.108</c:v>
                </c:pt>
                <c:pt idx="4">
                  <c:v>0.17399999999999999</c:v>
                </c:pt>
                <c:pt idx="5">
                  <c:v>0.26600000000000001</c:v>
                </c:pt>
                <c:pt idx="6">
                  <c:v>0.40899999999999997</c:v>
                </c:pt>
                <c:pt idx="7">
                  <c:v>0.66200000000000003</c:v>
                </c:pt>
                <c:pt idx="8">
                  <c:v>1.03</c:v>
                </c:pt>
                <c:pt idx="9">
                  <c:v>1.67</c:v>
                </c:pt>
                <c:pt idx="10">
                  <c:v>2.54</c:v>
                </c:pt>
                <c:pt idx="11">
                  <c:v>4.12</c:v>
                </c:pt>
                <c:pt idx="12">
                  <c:v>6.87</c:v>
                </c:pt>
                <c:pt idx="13">
                  <c:v>11</c:v>
                </c:pt>
              </c:numCache>
            </c:numRef>
          </c:xVal>
          <c:yVal>
            <c:numRef>
              <c:f>'[1]results france final  2'!$P$3:$P$16</c:f>
              <c:numCache>
                <c:formatCode>General</c:formatCode>
                <c:ptCount val="14"/>
                <c:pt idx="0">
                  <c:v>1.6705333405712111E-3</c:v>
                </c:pt>
                <c:pt idx="1">
                  <c:v>7.8877638124131167E-3</c:v>
                </c:pt>
                <c:pt idx="2">
                  <c:v>3.1340425451659569E-2</c:v>
                </c:pt>
                <c:pt idx="3">
                  <c:v>3.6861980586206253E-2</c:v>
                </c:pt>
                <c:pt idx="4">
                  <c:v>0.18801045187810581</c:v>
                </c:pt>
                <c:pt idx="5">
                  <c:v>0.63397707643886336</c:v>
                </c:pt>
                <c:pt idx="6">
                  <c:v>1.2214072555236657</c:v>
                </c:pt>
                <c:pt idx="7">
                  <c:v>1.2958199207267602</c:v>
                </c:pt>
                <c:pt idx="8">
                  <c:v>0.43841496673365543</c:v>
                </c:pt>
                <c:pt idx="9">
                  <c:v>0.11362861877124437</c:v>
                </c:pt>
                <c:pt idx="10">
                  <c:v>5.7560918841305583E-2</c:v>
                </c:pt>
                <c:pt idx="11">
                  <c:v>2.9398788477732526E-2</c:v>
                </c:pt>
                <c:pt idx="12">
                  <c:v>2.216319475086443E-2</c:v>
                </c:pt>
                <c:pt idx="13">
                  <c:v>2.2370358840864069E-2</c:v>
                </c:pt>
              </c:numCache>
            </c:numRef>
          </c:yVal>
        </c:ser>
        <c:dLbls/>
        <c:axId val="126439424"/>
        <c:axId val="126441344"/>
      </c:scatterChart>
      <c:valAx>
        <c:axId val="12643942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AED (µm)</a:t>
                </a:r>
              </a:p>
            </c:rich>
          </c:tx>
          <c:layout/>
        </c:title>
        <c:numFmt formatCode="General" sourceLinked="1"/>
        <c:minorTickMark val="out"/>
        <c:tickLblPos val="nextTo"/>
        <c:crossAx val="126441344"/>
        <c:crossesAt val="1.0000000000000005E-3"/>
        <c:crossBetween val="midCat"/>
      </c:valAx>
      <c:valAx>
        <c:axId val="126441344"/>
        <c:scaling>
          <c:logBase val="10"/>
          <c:orientation val="minMax"/>
          <c:min val="1.0000000000000005E-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dMdD (µgm</a:t>
                </a:r>
                <a:r>
                  <a:rPr lang="en-US" baseline="30000"/>
                  <a:t>-3</a:t>
                </a:r>
                <a:r>
                  <a:rPr lang="en-US"/>
                  <a:t>)</a:t>
                </a:r>
              </a:p>
            </c:rich>
          </c:tx>
          <c:layout/>
        </c:title>
        <c:numFmt formatCode="General" sourceLinked="1"/>
        <c:minorTickMark val="out"/>
        <c:tickLblPos val="nextTo"/>
        <c:crossAx val="126439424"/>
        <c:crossesAt val="1.0000000000000004E-2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tx>
            <c:strRef>
              <c:f>Feuil1!$AA$20</c:f>
              <c:strCache>
                <c:ptCount val="1"/>
                <c:pt idx="0">
                  <c:v>nss-sulfates SUD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Feuil1!$Z$21:$Z$33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Feuil1!$AA$21:$AA$33</c:f>
              <c:numCache>
                <c:formatCode>General</c:formatCode>
                <c:ptCount val="13"/>
                <c:pt idx="3">
                  <c:v>0.12290154313286282</c:v>
                </c:pt>
                <c:pt idx="4">
                  <c:v>0.47989978543039891</c:v>
                </c:pt>
                <c:pt idx="5">
                  <c:v>0.61669973001284117</c:v>
                </c:pt>
                <c:pt idx="6">
                  <c:v>0.30399937789243198</c:v>
                </c:pt>
                <c:pt idx="7">
                  <c:v>7.352384680596058E-2</c:v>
                </c:pt>
                <c:pt idx="8">
                  <c:v>1.6906060494400077E-2</c:v>
                </c:pt>
                <c:pt idx="9">
                  <c:v>8.433866759005676E-3</c:v>
                </c:pt>
                <c:pt idx="10">
                  <c:v>-2.2141948453531117E-2</c:v>
                </c:pt>
                <c:pt idx="11">
                  <c:v>-1.9471826826690908E-2</c:v>
                </c:pt>
                <c:pt idx="12">
                  <c:v>1.0283605569171496E-2</c:v>
                </c:pt>
              </c:numCache>
            </c:numRef>
          </c:yVal>
        </c:ser>
        <c:ser>
          <c:idx val="1"/>
          <c:order val="1"/>
          <c:tx>
            <c:strRef>
              <c:f>Feuil1!$AB$20</c:f>
              <c:strCache>
                <c:ptCount val="1"/>
                <c:pt idx="0">
                  <c:v>nss cotur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Feuil1!$Z$21:$Z$33</c:f>
              <c:numCache>
                <c:formatCode>General</c:formatCode>
                <c:ptCount val="13"/>
                <c:pt idx="0">
                  <c:v>0.03</c:v>
                </c:pt>
                <c:pt idx="1">
                  <c:v>0.06</c:v>
                </c:pt>
                <c:pt idx="2">
                  <c:v>0.108</c:v>
                </c:pt>
                <c:pt idx="3">
                  <c:v>0.17</c:v>
                </c:pt>
                <c:pt idx="4">
                  <c:v>0.26</c:v>
                </c:pt>
                <c:pt idx="5">
                  <c:v>0.4</c:v>
                </c:pt>
                <c:pt idx="6">
                  <c:v>0.65</c:v>
                </c:pt>
                <c:pt idx="7">
                  <c:v>1</c:v>
                </c:pt>
                <c:pt idx="8">
                  <c:v>1.6</c:v>
                </c:pt>
                <c:pt idx="9">
                  <c:v>2.5</c:v>
                </c:pt>
                <c:pt idx="10">
                  <c:v>4.4000000000000004</c:v>
                </c:pt>
                <c:pt idx="11">
                  <c:v>6.8</c:v>
                </c:pt>
                <c:pt idx="12">
                  <c:v>9.9700000000000006</c:v>
                </c:pt>
              </c:numCache>
            </c:numRef>
          </c:xVal>
          <c:yVal>
            <c:numRef>
              <c:f>Feuil1!$AB$21:$AB$33</c:f>
              <c:numCache>
                <c:formatCode>General</c:formatCode>
                <c:ptCount val="13"/>
                <c:pt idx="3">
                  <c:v>0.66713418416042802</c:v>
                </c:pt>
                <c:pt idx="4">
                  <c:v>1.0367012294891487</c:v>
                </c:pt>
                <c:pt idx="5">
                  <c:v>1.2039442376677936</c:v>
                </c:pt>
                <c:pt idx="6">
                  <c:v>0.32566175043824208</c:v>
                </c:pt>
                <c:pt idx="7">
                  <c:v>4.871651517174494E-2</c:v>
                </c:pt>
                <c:pt idx="8">
                  <c:v>1.9108002538271371E-3</c:v>
                </c:pt>
                <c:pt idx="9">
                  <c:v>-2.9134642551426962E-3</c:v>
                </c:pt>
                <c:pt idx="10">
                  <c:v>-3.293457946542791E-2</c:v>
                </c:pt>
                <c:pt idx="11">
                  <c:v>1.3969743034120852E-2</c:v>
                </c:pt>
                <c:pt idx="12">
                  <c:v>0.17498865013220111</c:v>
                </c:pt>
              </c:numCache>
            </c:numRef>
          </c:yVal>
        </c:ser>
        <c:dLbls/>
        <c:axId val="126462592"/>
        <c:axId val="126288256"/>
      </c:scatterChart>
      <c:valAx>
        <c:axId val="126462592"/>
        <c:scaling>
          <c:logBase val="10"/>
          <c:orientation val="minMax"/>
          <c:min val="1.0000000000000004E-2"/>
        </c:scaling>
        <c:axPos val="b"/>
        <c:numFmt formatCode="General" sourceLinked="1"/>
        <c:tickLblPos val="nextTo"/>
        <c:crossAx val="126288256"/>
        <c:crosses val="autoZero"/>
        <c:crossBetween val="midCat"/>
      </c:valAx>
      <c:valAx>
        <c:axId val="126288256"/>
        <c:scaling>
          <c:orientation val="minMax"/>
        </c:scaling>
        <c:axPos val="l"/>
        <c:majorGridlines/>
        <c:numFmt formatCode="General" sourceLinked="1"/>
        <c:tickLblPos val="nextTo"/>
        <c:crossAx val="126462592"/>
        <c:crossesAt val="1.0000000000000004E-2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17</xdr:row>
      <xdr:rowOff>55245</xdr:rowOff>
    </xdr:from>
    <xdr:to>
      <xdr:col>7</xdr:col>
      <xdr:colOff>38100</xdr:colOff>
      <xdr:row>31</xdr:row>
      <xdr:rowOff>131445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17</xdr:row>
      <xdr:rowOff>104775</xdr:rowOff>
    </xdr:from>
    <xdr:to>
      <xdr:col>14</xdr:col>
      <xdr:colOff>552450</xdr:colOff>
      <xdr:row>31</xdr:row>
      <xdr:rowOff>28575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314325</xdr:colOff>
      <xdr:row>31</xdr:row>
      <xdr:rowOff>85725</xdr:rowOff>
    </xdr:from>
    <xdr:to>
      <xdr:col>8</xdr:col>
      <xdr:colOff>314325</xdr:colOff>
      <xdr:row>45</xdr:row>
      <xdr:rowOff>161925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32</xdr:row>
      <xdr:rowOff>85725</xdr:rowOff>
    </xdr:from>
    <xdr:to>
      <xdr:col>14</xdr:col>
      <xdr:colOff>666750</xdr:colOff>
      <xdr:row>45</xdr:row>
      <xdr:rowOff>142875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161925</xdr:colOff>
      <xdr:row>42</xdr:row>
      <xdr:rowOff>36195</xdr:rowOff>
    </xdr:from>
    <xdr:to>
      <xdr:col>9</xdr:col>
      <xdr:colOff>741045</xdr:colOff>
      <xdr:row>57</xdr:row>
      <xdr:rowOff>36195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714375</xdr:colOff>
      <xdr:row>42</xdr:row>
      <xdr:rowOff>85725</xdr:rowOff>
    </xdr:from>
    <xdr:to>
      <xdr:col>15</xdr:col>
      <xdr:colOff>714375</xdr:colOff>
      <xdr:row>56</xdr:row>
      <xdr:rowOff>161925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167640</xdr:colOff>
      <xdr:row>64</xdr:row>
      <xdr:rowOff>32385</xdr:rowOff>
    </xdr:from>
    <xdr:to>
      <xdr:col>8</xdr:col>
      <xdr:colOff>746760</xdr:colOff>
      <xdr:row>79</xdr:row>
      <xdr:rowOff>32385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541020</xdr:colOff>
      <xdr:row>3</xdr:row>
      <xdr:rowOff>91440</xdr:rowOff>
    </xdr:from>
    <xdr:to>
      <xdr:col>30</xdr:col>
      <xdr:colOff>358140</xdr:colOff>
      <xdr:row>18</xdr:row>
      <xdr:rowOff>91440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655320</xdr:colOff>
      <xdr:row>42</xdr:row>
      <xdr:rowOff>47625</xdr:rowOff>
    </xdr:from>
    <xdr:to>
      <xdr:col>23</xdr:col>
      <xdr:colOff>24765</xdr:colOff>
      <xdr:row>57</xdr:row>
      <xdr:rowOff>47625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171450</xdr:colOff>
      <xdr:row>30</xdr:row>
      <xdr:rowOff>15240</xdr:rowOff>
    </xdr:from>
    <xdr:to>
      <xdr:col>6</xdr:col>
      <xdr:colOff>19050</xdr:colOff>
      <xdr:row>45</xdr:row>
      <xdr:rowOff>15240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657225</xdr:colOff>
      <xdr:row>57</xdr:row>
      <xdr:rowOff>66675</xdr:rowOff>
    </xdr:from>
    <xdr:to>
      <xdr:col>17</xdr:col>
      <xdr:colOff>657225</xdr:colOff>
      <xdr:row>71</xdr:row>
      <xdr:rowOff>142875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304800</xdr:colOff>
      <xdr:row>23</xdr:row>
      <xdr:rowOff>161925</xdr:rowOff>
    </xdr:from>
    <xdr:to>
      <xdr:col>20</xdr:col>
      <xdr:colOff>85725</xdr:colOff>
      <xdr:row>38</xdr:row>
      <xdr:rowOff>47625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638175</xdr:colOff>
      <xdr:row>21</xdr:row>
      <xdr:rowOff>152400</xdr:rowOff>
    </xdr:from>
    <xdr:to>
      <xdr:col>35</xdr:col>
      <xdr:colOff>638175</xdr:colOff>
      <xdr:row>36</xdr:row>
      <xdr:rowOff>38100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mie%20%20results%20IC%20final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france final"/>
      <sheetName val="results france final  2"/>
      <sheetName val="Feuil1"/>
    </sheetNames>
    <sheetDataSet>
      <sheetData sheetId="0"/>
      <sheetData sheetId="1">
        <row r="3">
          <cell r="N3">
            <v>0.02</v>
          </cell>
          <cell r="O3">
            <v>3.5355764543506581E-3</v>
          </cell>
          <cell r="P3">
            <v>1.6705333405712111E-3</v>
          </cell>
        </row>
        <row r="4">
          <cell r="N4">
            <v>3.2000000000000001E-2</v>
          </cell>
          <cell r="O4">
            <v>2.5909314759742516E-3</v>
          </cell>
          <cell r="P4">
            <v>7.8877638124131167E-3</v>
          </cell>
        </row>
        <row r="5">
          <cell r="N5">
            <v>0.63</v>
          </cell>
          <cell r="O5">
            <v>9.3226544861309962E-3</v>
          </cell>
          <cell r="P5">
            <v>3.1340425451659569E-2</v>
          </cell>
        </row>
        <row r="6">
          <cell r="N6">
            <v>0.108</v>
          </cell>
          <cell r="O6">
            <v>2.0279593568868472E-2</v>
          </cell>
          <cell r="P6">
            <v>3.6861980586206253E-2</v>
          </cell>
        </row>
        <row r="7">
          <cell r="N7">
            <v>0.17399999999999999</v>
          </cell>
          <cell r="O7">
            <v>7.1631416768694833E-2</v>
          </cell>
          <cell r="P7">
            <v>0.18801045187810581</v>
          </cell>
        </row>
        <row r="8">
          <cell r="N8">
            <v>0.26600000000000001</v>
          </cell>
          <cell r="O8">
            <v>0.33644541454949983</v>
          </cell>
          <cell r="P8">
            <v>0.63397707643886336</v>
          </cell>
        </row>
        <row r="9">
          <cell r="N9">
            <v>0.40899999999999997</v>
          </cell>
          <cell r="O9">
            <v>0.74903229959569617</v>
          </cell>
          <cell r="P9">
            <v>1.2214072555236657</v>
          </cell>
        </row>
        <row r="10">
          <cell r="N10">
            <v>0.66200000000000003</v>
          </cell>
          <cell r="O10">
            <v>1.0234915744986974</v>
          </cell>
          <cell r="P10">
            <v>1.2958199207267602</v>
          </cell>
        </row>
        <row r="11">
          <cell r="N11">
            <v>1.03</v>
          </cell>
          <cell r="O11">
            <v>0.25514534745936085</v>
          </cell>
          <cell r="P11">
            <v>0.43841496673365543</v>
          </cell>
        </row>
        <row r="12">
          <cell r="N12">
            <v>1.67</v>
          </cell>
          <cell r="O12">
            <v>5.7977908045670219E-2</v>
          </cell>
          <cell r="P12">
            <v>0.11362861877124437</v>
          </cell>
        </row>
        <row r="13">
          <cell r="N13">
            <v>2.54</v>
          </cell>
          <cell r="O13">
            <v>3.5023591713624368E-2</v>
          </cell>
          <cell r="P13">
            <v>5.7560918841305583E-2</v>
          </cell>
        </row>
        <row r="14">
          <cell r="N14">
            <v>4.12</v>
          </cell>
          <cell r="O14">
            <v>3.4249150022412841E-2</v>
          </cell>
          <cell r="P14">
            <v>2.9398788477732526E-2</v>
          </cell>
        </row>
        <row r="15">
          <cell r="N15">
            <v>6.87</v>
          </cell>
          <cell r="O15">
            <v>4.3908511593997536E-2</v>
          </cell>
          <cell r="P15">
            <v>2.216319475086443E-2</v>
          </cell>
        </row>
        <row r="16">
          <cell r="N16">
            <v>11</v>
          </cell>
          <cell r="O16">
            <v>2.6487179066704371E-2</v>
          </cell>
          <cell r="P16">
            <v>2.2370358840864069E-2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topLeftCell="A13" workbookViewId="0">
      <selection activeCell="AD20" activeCellId="1" sqref="Z20:Z33 AD20:AD33"/>
    </sheetView>
  </sheetViews>
  <sheetFormatPr baseColWidth="10" defaultRowHeight="15"/>
  <cols>
    <col min="19" max="19" width="14.7109375" customWidth="1"/>
    <col min="22" max="22" width="15.28515625" customWidth="1"/>
    <col min="27" max="27" width="15.7109375" customWidth="1"/>
  </cols>
  <sheetData>
    <row r="1" spans="1:26">
      <c r="A1" t="s">
        <v>11</v>
      </c>
      <c r="B1" s="6">
        <v>42270</v>
      </c>
      <c r="L1" t="s">
        <v>12</v>
      </c>
      <c r="M1" s="6">
        <v>42173</v>
      </c>
    </row>
    <row r="2" spans="1:26">
      <c r="A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3" t="s">
        <v>1</v>
      </c>
      <c r="M2" s="3" t="s">
        <v>2</v>
      </c>
      <c r="N2" s="3" t="s">
        <v>3</v>
      </c>
      <c r="O2" s="3" t="s">
        <v>4</v>
      </c>
      <c r="P2" s="3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7" t="s">
        <v>17</v>
      </c>
      <c r="W2" s="7" t="s">
        <v>18</v>
      </c>
      <c r="X2" s="7" t="s">
        <v>19</v>
      </c>
      <c r="Y2" s="7"/>
      <c r="Z2" s="7"/>
    </row>
    <row r="3" spans="1:26">
      <c r="A3" s="1">
        <v>0.02</v>
      </c>
      <c r="B3" s="2">
        <v>4.7457837587620462E-3</v>
      </c>
      <c r="C3" s="2">
        <v>9.2758800964456761E-4</v>
      </c>
      <c r="D3" s="2">
        <v>1.0401241303547972E-3</v>
      </c>
      <c r="E3" s="2">
        <v>6.3040061638758339E-3</v>
      </c>
      <c r="F3" s="2">
        <v>2.7385609863981603E-2</v>
      </c>
      <c r="G3" s="2">
        <v>1.3517175572519084E-2</v>
      </c>
      <c r="H3" s="2">
        <v>6.4656624863685926E-3</v>
      </c>
      <c r="I3" s="2">
        <v>0</v>
      </c>
      <c r="J3" s="2">
        <v>2.8569792802617226E-3</v>
      </c>
      <c r="K3" s="2">
        <v>9.496864776444929E-4</v>
      </c>
      <c r="L3" s="2">
        <v>1.5718029060823469E-2</v>
      </c>
      <c r="M3" s="2"/>
      <c r="N3" s="2">
        <v>1.2729561481722663E-3</v>
      </c>
      <c r="O3" s="2">
        <v>7.4094783428771188E-3</v>
      </c>
      <c r="P3" s="2">
        <v>3.286285799698923E-2</v>
      </c>
      <c r="Q3" s="2">
        <v>1.9812809546528535E-2</v>
      </c>
      <c r="R3" s="2"/>
      <c r="S3" s="2">
        <v>0</v>
      </c>
      <c r="T3" s="2">
        <v>7.4650837195565254E-3</v>
      </c>
      <c r="U3" s="2">
        <v>4.4334730552526359E-4</v>
      </c>
      <c r="V3" s="1">
        <v>0.02</v>
      </c>
      <c r="W3" s="8">
        <f>S18-0.25*K18</f>
        <v>0</v>
      </c>
      <c r="X3" s="8">
        <f>S33-0.25*K33</f>
        <v>0.41361463411226285</v>
      </c>
      <c r="Y3" s="2">
        <v>7.4650837195565254E-3</v>
      </c>
      <c r="Z3" s="8">
        <f>W3/Y3</f>
        <v>0</v>
      </c>
    </row>
    <row r="4" spans="1:26">
      <c r="A4" s="1">
        <v>3.2000000000000001E-2</v>
      </c>
      <c r="B4" s="2">
        <v>2.5829687416234269E-3</v>
      </c>
      <c r="C4" s="2">
        <v>7.9977682633077668E-4</v>
      </c>
      <c r="D4" s="2">
        <v>1.7627578787417011E-4</v>
      </c>
      <c r="E4" s="2">
        <v>6.5774992409611977E-3</v>
      </c>
      <c r="F4" s="2">
        <v>4.0776875732331401E-2</v>
      </c>
      <c r="G4" s="2">
        <v>2.8277494547437294E-2</v>
      </c>
      <c r="H4" s="2">
        <v>1.3937540894220283E-2</v>
      </c>
      <c r="I4" s="2">
        <v>3.1045256270447108E-3</v>
      </c>
      <c r="J4" s="2">
        <v>8.5335059978189735E-3</v>
      </c>
      <c r="K4" s="2">
        <v>8.3505997818974912E-4</v>
      </c>
      <c r="L4" s="2">
        <v>1.9389034455972131E-2</v>
      </c>
      <c r="M4" s="2"/>
      <c r="N4" s="2">
        <v>4.9084763661917446E-3</v>
      </c>
      <c r="O4" s="2">
        <v>8.2120794810480405E-3</v>
      </c>
      <c r="P4" s="2">
        <v>4.8762549075908199E-2</v>
      </c>
      <c r="Q4" s="2">
        <v>1.7972867820792441E-2</v>
      </c>
      <c r="R4" s="2"/>
      <c r="S4" s="2">
        <v>0</v>
      </c>
      <c r="T4" s="2">
        <v>7.4381900899672844E-3</v>
      </c>
      <c r="U4" s="2">
        <v>1.5007610868774993E-3</v>
      </c>
      <c r="V4" s="1">
        <v>3.2000000000000001E-2</v>
      </c>
      <c r="W4" s="8">
        <f t="shared" ref="W4:W16" si="0">S19-0.25*K19</f>
        <v>0</v>
      </c>
      <c r="X4" s="8">
        <f t="shared" ref="X4:X16" si="1">S34-0.25*K34</f>
        <v>0</v>
      </c>
      <c r="Y4" s="2">
        <v>7.4381900899672844E-3</v>
      </c>
      <c r="Z4" s="8">
        <f t="shared" ref="Z4:Z16" si="2">W4/Y4</f>
        <v>0</v>
      </c>
    </row>
    <row r="5" spans="1:26">
      <c r="A5" s="1">
        <v>6.3E-2</v>
      </c>
      <c r="B5" s="2">
        <v>1.2875157517243946E-2</v>
      </c>
      <c r="C5" s="2">
        <v>3.7692256089822845E-3</v>
      </c>
      <c r="D5" s="2">
        <v>1.8431894744042896E-3</v>
      </c>
      <c r="E5" s="2">
        <v>6.4150677555965714E-3</v>
      </c>
      <c r="F5" s="2">
        <v>2.8260134722725042E-2</v>
      </c>
      <c r="G5" s="2">
        <v>1.5569942748091604E-2</v>
      </c>
      <c r="H5" s="2">
        <v>1.1873064340239914E-2</v>
      </c>
      <c r="I5" s="2">
        <v>0</v>
      </c>
      <c r="J5" s="2">
        <v>3.4559214830970554E-2</v>
      </c>
      <c r="K5" s="2">
        <v>0</v>
      </c>
      <c r="L5" s="2">
        <v>1.2107953029667221E-2</v>
      </c>
      <c r="M5" s="2">
        <v>2.4712695184225873E-3</v>
      </c>
      <c r="N5" s="2">
        <v>3.3013600593225596E-3</v>
      </c>
      <c r="O5" s="2">
        <v>7.4998418698963669E-3</v>
      </c>
      <c r="P5" s="2">
        <v>4.1932677295228413E-2</v>
      </c>
      <c r="Q5" s="2">
        <v>1.9760981802071975E-2</v>
      </c>
      <c r="R5" s="2">
        <v>1.342085832424573E-2</v>
      </c>
      <c r="S5" s="2">
        <v>0</v>
      </c>
      <c r="T5" s="2">
        <v>1.2349642743547801E-2</v>
      </c>
      <c r="U5" s="2">
        <v>3.6548357415485278E-3</v>
      </c>
      <c r="V5" s="1">
        <v>0.63</v>
      </c>
      <c r="W5" s="8" t="e">
        <f t="shared" si="0"/>
        <v>#VALUE!</v>
      </c>
      <c r="X5" s="8">
        <f t="shared" si="1"/>
        <v>0</v>
      </c>
      <c r="Y5" s="2">
        <v>1.2349642743547801E-2</v>
      </c>
      <c r="Z5" s="8" t="e">
        <f t="shared" si="2"/>
        <v>#VALUE!</v>
      </c>
    </row>
    <row r="6" spans="1:26">
      <c r="A6" s="1">
        <v>0.108</v>
      </c>
      <c r="B6" s="2">
        <v>1.8871376333647397E-3</v>
      </c>
      <c r="C6" s="2">
        <v>1.1690052120866885E-2</v>
      </c>
      <c r="D6" s="2">
        <v>-2.6152912336408374E-4</v>
      </c>
      <c r="E6" s="2">
        <v>6.7222816382148205E-3</v>
      </c>
      <c r="F6" s="2">
        <v>2.891688212143707E-2</v>
      </c>
      <c r="G6" s="2">
        <v>2.5683233369683749E-2</v>
      </c>
      <c r="H6" s="2">
        <v>9.3545256270447102E-3</v>
      </c>
      <c r="I6" s="2">
        <v>0</v>
      </c>
      <c r="J6" s="2">
        <v>3.7333764994547436E-2</v>
      </c>
      <c r="K6" s="2">
        <v>6.5435523446019626E-3</v>
      </c>
      <c r="L6" s="2">
        <v>2.2749367000425794E-2</v>
      </c>
      <c r="M6" s="2">
        <v>6.709757668928085E-3</v>
      </c>
      <c r="N6" s="2">
        <v>1.2655560353835942E-3</v>
      </c>
      <c r="O6" s="2">
        <v>9.2399786796752825E-3</v>
      </c>
      <c r="P6" s="2">
        <v>3.6982867048333569E-2</v>
      </c>
      <c r="Q6" s="2">
        <v>3.0119871183206109E-2</v>
      </c>
      <c r="R6" s="2">
        <v>1.0150811636677573E-2</v>
      </c>
      <c r="S6" s="2">
        <v>2.8081123909487458E-3</v>
      </c>
      <c r="T6" s="2">
        <v>2.5966935318974919E-2</v>
      </c>
      <c r="U6" s="2">
        <v>5.669245274445657E-3</v>
      </c>
      <c r="V6" s="1">
        <v>0.108</v>
      </c>
      <c r="W6" s="8">
        <f t="shared" si="0"/>
        <v>2.4000714840666081E-3</v>
      </c>
      <c r="X6" s="8">
        <f t="shared" si="1"/>
        <v>0</v>
      </c>
      <c r="Y6" s="2">
        <v>2.5966935318974919E-2</v>
      </c>
      <c r="Z6" s="8">
        <f t="shared" si="2"/>
        <v>9.2427984072221053E-2</v>
      </c>
    </row>
    <row r="7" spans="1:26">
      <c r="A7" s="1">
        <v>0.17399999999999999</v>
      </c>
      <c r="B7" s="2">
        <v>1.3370460753661722E-2</v>
      </c>
      <c r="C7" s="2">
        <v>4.3883127214743745E-2</v>
      </c>
      <c r="D7" s="2">
        <v>1.5224321363211044E-2</v>
      </c>
      <c r="E7" s="2">
        <v>7.3464669039414706E-3</v>
      </c>
      <c r="F7" s="2">
        <v>3.1349300603673351E-2</v>
      </c>
      <c r="G7" s="2">
        <v>3.3794043075245361E-2</v>
      </c>
      <c r="H7" s="2">
        <v>1.3120038167938929E-2</v>
      </c>
      <c r="I7" s="2">
        <v>4.1458015267175569E-3</v>
      </c>
      <c r="J7" s="2">
        <v>0.19135306706652125</v>
      </c>
      <c r="K7" s="2">
        <v>3.7764994547437292E-3</v>
      </c>
      <c r="L7" s="2">
        <v>1.3456952881600174E-2</v>
      </c>
      <c r="M7" s="2">
        <v>2.5858252506984689E-2</v>
      </c>
      <c r="N7" s="2">
        <v>8.0258559305027791E-3</v>
      </c>
      <c r="O7" s="2">
        <v>8.7342388908955623E-3</v>
      </c>
      <c r="P7" s="2">
        <v>4.7537463905497575E-2</v>
      </c>
      <c r="Q7" s="2">
        <v>1.7561170937840789E-2</v>
      </c>
      <c r="R7" s="2">
        <v>3.0367792393675024E-2</v>
      </c>
      <c r="S7" s="2">
        <v>0</v>
      </c>
      <c r="T7" s="2">
        <v>7.499565498909487E-2</v>
      </c>
      <c r="U7" s="2">
        <v>9.554196201381317E-3</v>
      </c>
      <c r="V7" s="1">
        <v>0.17399999999999999</v>
      </c>
      <c r="W7" s="8">
        <f t="shared" si="0"/>
        <v>2.6091547750940369E-3</v>
      </c>
      <c r="X7" s="8">
        <f t="shared" si="1"/>
        <v>0</v>
      </c>
      <c r="Y7" s="2">
        <v>7.499565498909487E-2</v>
      </c>
      <c r="Z7" s="8">
        <f t="shared" si="2"/>
        <v>3.4790745883523981E-2</v>
      </c>
    </row>
    <row r="8" spans="1:26">
      <c r="A8" s="1">
        <v>0.26600000000000001</v>
      </c>
      <c r="B8" s="2">
        <v>1.1253035574971787E-2</v>
      </c>
      <c r="C8" s="2">
        <v>0.12704034088516669</v>
      </c>
      <c r="D8" s="2">
        <v>9.5307336572543408E-3</v>
      </c>
      <c r="E8" s="2">
        <v>6.9037064769608769E-3</v>
      </c>
      <c r="F8" s="2">
        <v>5.4333490796632258E-2</v>
      </c>
      <c r="G8" s="2">
        <v>1.5899659214830969E-2</v>
      </c>
      <c r="H8" s="2">
        <v>1.2811245910577971E-2</v>
      </c>
      <c r="I8" s="2">
        <v>0</v>
      </c>
      <c r="J8" s="2">
        <v>0.63679033533260632</v>
      </c>
      <c r="K8" s="2">
        <v>1.2654825517993457E-2</v>
      </c>
      <c r="L8" s="2">
        <v>1.8559036094985281E-2</v>
      </c>
      <c r="M8" s="2">
        <v>0.11886906197409984</v>
      </c>
      <c r="N8" s="2">
        <v>1.4309133061326654E-2</v>
      </c>
      <c r="O8" s="2">
        <v>7.9076688605472043E-3</v>
      </c>
      <c r="P8" s="2">
        <v>5.6785126882997979E-2</v>
      </c>
      <c r="Q8" s="2">
        <v>3.3214924686477645E-2</v>
      </c>
      <c r="R8" s="2">
        <v>0.13682484778262452</v>
      </c>
      <c r="S8" s="2">
        <v>0</v>
      </c>
      <c r="T8" s="2">
        <v>0.34108517357324614</v>
      </c>
      <c r="U8" s="2">
        <v>3.4541615548891319E-2</v>
      </c>
      <c r="V8" s="1">
        <v>0.26600000000000001</v>
      </c>
      <c r="W8" s="8">
        <f t="shared" si="0"/>
        <v>4.1893419553590307E-3</v>
      </c>
      <c r="X8" s="8">
        <f t="shared" si="1"/>
        <v>0</v>
      </c>
      <c r="Y8" s="2">
        <v>0.34108517357324614</v>
      </c>
      <c r="Z8" s="8">
        <f t="shared" si="2"/>
        <v>1.2282392434332514E-2</v>
      </c>
    </row>
    <row r="9" spans="1:26">
      <c r="A9" s="1">
        <v>0.40899999999999997</v>
      </c>
      <c r="B9" s="2">
        <v>6.6299746337993883E-3</v>
      </c>
      <c r="C9" s="2">
        <v>0.23928008211497662</v>
      </c>
      <c r="D9" s="2">
        <v>9.6043772771246694E-3</v>
      </c>
      <c r="E9" s="2">
        <v>1.0316014325494052E-2</v>
      </c>
      <c r="F9" s="2">
        <v>4.487330841687473E-2</v>
      </c>
      <c r="G9" s="2">
        <v>1.9884569247546342E-2</v>
      </c>
      <c r="H9" s="2">
        <v>1.1885019083969463E-2</v>
      </c>
      <c r="I9" s="2">
        <v>3.6874727371864775E-3</v>
      </c>
      <c r="J9" s="2">
        <v>1.2230647491821156</v>
      </c>
      <c r="K9" s="2">
        <v>2.4028925845147216E-2</v>
      </c>
      <c r="L9" s="2">
        <v>4.0301588149385732E-2</v>
      </c>
      <c r="M9" s="2">
        <v>0.31629496454847278</v>
      </c>
      <c r="N9" s="2">
        <v>1.299664428415463E-2</v>
      </c>
      <c r="O9" s="2">
        <v>1.3659719806599996E-2</v>
      </c>
      <c r="P9" s="2">
        <v>4.2550487997516435E-2</v>
      </c>
      <c r="Q9" s="2">
        <v>1.7605756997455469E-2</v>
      </c>
      <c r="R9" s="2">
        <v>0.52117336593511443</v>
      </c>
      <c r="S9" s="2">
        <v>0</v>
      </c>
      <c r="T9" s="2">
        <v>0.75910769663304256</v>
      </c>
      <c r="U9" s="2">
        <v>6.7326284760087243E-2</v>
      </c>
      <c r="V9" s="1">
        <v>0.40899999999999997</v>
      </c>
      <c r="W9" s="8">
        <f t="shared" si="0"/>
        <v>1.0481944848780695E-2</v>
      </c>
      <c r="X9" s="8">
        <f t="shared" si="1"/>
        <v>0</v>
      </c>
      <c r="Y9" s="2">
        <v>0.75910769663304256</v>
      </c>
      <c r="Z9" s="8">
        <f t="shared" si="2"/>
        <v>1.3808244726370799E-2</v>
      </c>
    </row>
    <row r="10" spans="1:26">
      <c r="A10" s="1">
        <v>0.66200000000000003</v>
      </c>
      <c r="B10" s="2">
        <v>1.5274624617495725E-2</v>
      </c>
      <c r="C10" s="2">
        <v>0.27121482817948472</v>
      </c>
      <c r="D10" s="2">
        <v>1.9855423699142897E-2</v>
      </c>
      <c r="E10" s="2">
        <v>8.3081165420741954E-3</v>
      </c>
      <c r="F10" s="2">
        <v>5.9379042430285356E-2</v>
      </c>
      <c r="G10" s="2">
        <v>1.8058424209378407E-2</v>
      </c>
      <c r="H10" s="2">
        <v>1.1541698473282441E-2</v>
      </c>
      <c r="I10" s="2">
        <v>6.993429661941112E-3</v>
      </c>
      <c r="J10" s="2">
        <v>1.299638576881134</v>
      </c>
      <c r="K10" s="2">
        <v>1.0368497818974916E-2</v>
      </c>
      <c r="L10" s="2">
        <v>4.7973848770024037E-2</v>
      </c>
      <c r="M10" s="2">
        <v>0.5871585650029979</v>
      </c>
      <c r="N10" s="2">
        <v>3.3281062707247205E-2</v>
      </c>
      <c r="O10" s="2">
        <v>1.2601806786563249E-2</v>
      </c>
      <c r="P10" s="2">
        <v>6.3208772421943255E-2</v>
      </c>
      <c r="Q10" s="2">
        <v>3.8151183660487101E-2</v>
      </c>
      <c r="R10" s="2">
        <v>1.0369999999999999</v>
      </c>
      <c r="S10" s="2">
        <v>2.1088808615049075E-2</v>
      </c>
      <c r="T10" s="2">
        <v>1.0354850366912034</v>
      </c>
      <c r="U10" s="2">
        <v>9.580648230189022E-2</v>
      </c>
      <c r="V10" s="1">
        <v>0.66200000000000003</v>
      </c>
      <c r="W10" s="8">
        <f t="shared" si="0"/>
        <v>5.7364852029161903E-2</v>
      </c>
      <c r="X10" s="8">
        <f t="shared" si="1"/>
        <v>0</v>
      </c>
      <c r="Y10" s="2">
        <v>1.0354850366912034</v>
      </c>
      <c r="Z10" s="8">
        <f t="shared" si="2"/>
        <v>5.5399015916701197E-2</v>
      </c>
    </row>
    <row r="11" spans="1:26">
      <c r="A11" s="1">
        <v>1.03</v>
      </c>
      <c r="B11" s="2">
        <v>5.8451856075192626E-2</v>
      </c>
      <c r="C11" s="2">
        <v>9.0457138534923334E-2</v>
      </c>
      <c r="D11" s="2">
        <v>1.2931198617157807E-2</v>
      </c>
      <c r="E11" s="2">
        <v>1.0915682497005962E-2</v>
      </c>
      <c r="F11" s="2">
        <v>7.6162712730758142E-2</v>
      </c>
      <c r="G11" s="2">
        <v>4.0248950381679388E-2</v>
      </c>
      <c r="H11" s="2">
        <v>4.6183165212649938E-2</v>
      </c>
      <c r="I11" s="2">
        <v>1.3704784623773173E-2</v>
      </c>
      <c r="J11" s="2">
        <v>0.45302793075245357</v>
      </c>
      <c r="K11" s="2">
        <v>1.1420106324972736E-2</v>
      </c>
      <c r="L11" s="2">
        <v>1.6327234299234189E-2</v>
      </c>
      <c r="M11" s="2">
        <v>0.13621498961787867</v>
      </c>
      <c r="N11" s="2">
        <v>2.0029450487670093E-2</v>
      </c>
      <c r="O11" s="2">
        <v>9.0786888643724015E-3</v>
      </c>
      <c r="P11" s="2">
        <v>7.2609496737376697E-2</v>
      </c>
      <c r="Q11" s="2">
        <v>2.1405525831515813E-2</v>
      </c>
      <c r="R11" s="2">
        <v>0.46966133053889503</v>
      </c>
      <c r="S11" s="2">
        <v>3.0747057888040716E-3</v>
      </c>
      <c r="T11" s="2">
        <v>0.2592271560341694</v>
      </c>
      <c r="U11" s="2">
        <v>4.1649315021810254E-2</v>
      </c>
      <c r="V11" s="1">
        <v>1.03</v>
      </c>
      <c r="W11" s="8">
        <f t="shared" si="0"/>
        <v>0.10779413349196992</v>
      </c>
      <c r="X11" s="8">
        <f t="shared" si="1"/>
        <v>0</v>
      </c>
      <c r="Y11" s="2">
        <v>0.2592271560341694</v>
      </c>
      <c r="Z11" s="8">
        <f t="shared" si="2"/>
        <v>0.41582886276683645</v>
      </c>
    </row>
    <row r="12" spans="1:26">
      <c r="A12" s="1">
        <v>1.67</v>
      </c>
      <c r="B12" s="2">
        <v>7.9948556539886154E-2</v>
      </c>
      <c r="C12" s="2">
        <v>1.3005128352191446E-2</v>
      </c>
      <c r="D12" s="2">
        <v>1.3678951688292655E-3</v>
      </c>
      <c r="E12" s="2">
        <v>1.2958740277736708E-2</v>
      </c>
      <c r="F12" s="2">
        <v>3.8685114965849782E-2</v>
      </c>
      <c r="G12" s="2">
        <v>2.8801063249727369E-2</v>
      </c>
      <c r="H12" s="2">
        <v>0.10695333969465647</v>
      </c>
      <c r="I12" s="2">
        <v>3.7902808069792799E-3</v>
      </c>
      <c r="J12" s="2">
        <v>0.13361575790621591</v>
      </c>
      <c r="K12" s="2">
        <v>4.5083969465648851E-3</v>
      </c>
      <c r="L12" s="2">
        <v>1.7627115091037777E-2</v>
      </c>
      <c r="M12" s="2">
        <v>3.4342233196546834E-2</v>
      </c>
      <c r="N12" s="2">
        <v>1.2248807105336077E-2</v>
      </c>
      <c r="O12" s="2">
        <v>1.0885062757633878E-2</v>
      </c>
      <c r="P12" s="2">
        <v>6.3376297882791935E-2</v>
      </c>
      <c r="Q12" s="2">
        <v>2.6219613322428208E-2</v>
      </c>
      <c r="R12" s="2">
        <v>0.17650076108687751</v>
      </c>
      <c r="S12" s="2">
        <v>4.5942100599781896E-3</v>
      </c>
      <c r="T12" s="2">
        <v>6.2384686818429666E-2</v>
      </c>
      <c r="U12" s="2">
        <v>2.3503356733914939E-2</v>
      </c>
      <c r="V12" s="1">
        <v>1.67</v>
      </c>
      <c r="W12" s="8">
        <f t="shared" si="0"/>
        <v>3.6967168656428295E-2</v>
      </c>
      <c r="X12" s="8">
        <f t="shared" si="1"/>
        <v>0</v>
      </c>
      <c r="Y12" s="2">
        <v>6.2384686818429666E-2</v>
      </c>
      <c r="Z12" s="8">
        <f t="shared" si="2"/>
        <v>0.59256799291180329</v>
      </c>
    </row>
    <row r="13" spans="1:26">
      <c r="A13" s="1">
        <v>2.54</v>
      </c>
      <c r="B13" s="2">
        <v>8.0740512202934725E-2</v>
      </c>
      <c r="C13" s="2">
        <v>8.0405369386329986E-3</v>
      </c>
      <c r="D13" s="2">
        <v>4.8104799142496138E-3</v>
      </c>
      <c r="E13" s="2">
        <v>1.8784093842760363E-2</v>
      </c>
      <c r="F13" s="2">
        <v>6.2289149895165603E-2</v>
      </c>
      <c r="G13" s="2">
        <v>3.637778080697928E-2</v>
      </c>
      <c r="H13" s="2">
        <v>0.24332818974918208</v>
      </c>
      <c r="I13" s="2">
        <v>0</v>
      </c>
      <c r="J13" s="2">
        <v>7.7746046892039261E-2</v>
      </c>
      <c r="K13" s="2">
        <v>3.7768538713195202E-3</v>
      </c>
      <c r="L13" s="2">
        <v>4.7646681855062677E-2</v>
      </c>
      <c r="M13" s="2">
        <v>1.6316656430230732E-2</v>
      </c>
      <c r="N13" s="2">
        <v>2.014920340505745E-2</v>
      </c>
      <c r="O13" s="2">
        <v>1.6703483217065548E-2</v>
      </c>
      <c r="P13" s="2">
        <v>7.7015149859063714E-2</v>
      </c>
      <c r="Q13" s="2">
        <v>2.6118953903126137E-2</v>
      </c>
      <c r="R13" s="2">
        <v>0.23927796142311888</v>
      </c>
      <c r="S13" s="2">
        <v>4.8712116048709557E-3</v>
      </c>
      <c r="T13" s="2">
        <v>4.6935262177390039E-2</v>
      </c>
      <c r="U13" s="2">
        <v>2.1724159964558339E-2</v>
      </c>
      <c r="V13" s="1">
        <v>2.54</v>
      </c>
      <c r="W13" s="8">
        <f t="shared" si="0"/>
        <v>0.10506800904357382</v>
      </c>
      <c r="X13" s="8">
        <f t="shared" si="1"/>
        <v>0</v>
      </c>
      <c r="Y13" s="2">
        <v>4.6935262177390039E-2</v>
      </c>
      <c r="Z13" s="8">
        <f t="shared" si="2"/>
        <v>2.2385729655983018</v>
      </c>
    </row>
    <row r="14" spans="1:26">
      <c r="A14" s="1">
        <v>4.12</v>
      </c>
      <c r="B14" s="2">
        <v>8.8806154704118942E-2</v>
      </c>
      <c r="C14" s="2">
        <v>6.9554646555175376E-3</v>
      </c>
      <c r="D14" s="2">
        <v>2.9424243657327821E-3</v>
      </c>
      <c r="E14" s="2">
        <v>1.9066354275326172E-2</v>
      </c>
      <c r="F14" s="2">
        <v>4.5228981636726825E-2</v>
      </c>
      <c r="G14" s="2">
        <v>5.243934023991275E-2</v>
      </c>
      <c r="H14" s="2">
        <v>0.26587577699018533</v>
      </c>
      <c r="I14" s="2">
        <v>2.6973964013086152E-3</v>
      </c>
      <c r="J14" s="2">
        <v>5.1600327153762261E-2</v>
      </c>
      <c r="K14" s="2">
        <v>5.7604961832061069E-3</v>
      </c>
      <c r="L14" s="2">
        <v>4.0760067940156026E-2</v>
      </c>
      <c r="M14" s="2">
        <v>1.2556377925475641E-2</v>
      </c>
      <c r="N14" s="2">
        <v>9.194774414491555E-3</v>
      </c>
      <c r="O14" s="2">
        <v>2.1293699509315658E-2</v>
      </c>
      <c r="P14" s="2">
        <v>0.14983588740566034</v>
      </c>
      <c r="Q14" s="2">
        <v>4.8261583855870593E-2</v>
      </c>
      <c r="R14" s="2">
        <v>0.2639863913122501</v>
      </c>
      <c r="S14" s="2">
        <v>6.1655562749909137E-3</v>
      </c>
      <c r="T14" s="2">
        <v>4.4439167007451846E-2</v>
      </c>
      <c r="U14" s="2">
        <v>1.6271171278625953E-2</v>
      </c>
      <c r="V14" s="1">
        <v>4.12</v>
      </c>
      <c r="W14" s="8">
        <f t="shared" si="0"/>
        <v>0.28620651405868303</v>
      </c>
      <c r="X14" s="8">
        <f t="shared" si="1"/>
        <v>0</v>
      </c>
      <c r="Y14" s="2">
        <v>4.4439167007451846E-2</v>
      </c>
      <c r="Z14" s="8">
        <f t="shared" si="2"/>
        <v>6.4404113157811906</v>
      </c>
    </row>
    <row r="15" spans="1:26">
      <c r="A15" s="1">
        <v>6.87</v>
      </c>
      <c r="B15" s="2">
        <v>0.11799373135641139</v>
      </c>
      <c r="C15" s="2">
        <v>4.0944192782422645E-3</v>
      </c>
      <c r="D15" s="2">
        <v>1.2535736603643979E-2</v>
      </c>
      <c r="E15" s="2">
        <v>1.7120471668133071E-2</v>
      </c>
      <c r="F15" s="2">
        <v>4.685442772363977E-2</v>
      </c>
      <c r="G15" s="2">
        <v>7.6666889312977105E-2</v>
      </c>
      <c r="H15" s="2">
        <v>0.21996303162486366</v>
      </c>
      <c r="I15" s="2">
        <v>0</v>
      </c>
      <c r="J15" s="2">
        <v>5.1661627589967278E-2</v>
      </c>
      <c r="K15" s="2">
        <v>5.5454062159214822E-3</v>
      </c>
      <c r="L15" s="2">
        <v>3.0476686084933167E-2</v>
      </c>
      <c r="M15" s="2">
        <v>1.3940961383290935E-2</v>
      </c>
      <c r="N15" s="2">
        <v>1.1583268230466711E-2</v>
      </c>
      <c r="O15" s="2">
        <v>2.658358384262784E-2</v>
      </c>
      <c r="P15" s="2">
        <v>0.14239161929244121</v>
      </c>
      <c r="Q15" s="2">
        <v>6.7341662690839701E-2</v>
      </c>
      <c r="R15" s="2">
        <v>0.24878483108415125</v>
      </c>
      <c r="S15" s="2">
        <v>4.9044381588513276E-3</v>
      </c>
      <c r="T15" s="2">
        <v>5.152768311523083E-2</v>
      </c>
      <c r="U15" s="2">
        <v>7.5210008860414406E-3</v>
      </c>
      <c r="V15" s="1">
        <v>6.87</v>
      </c>
      <c r="W15" s="8">
        <f t="shared" si="0"/>
        <v>0.43935600390375518</v>
      </c>
      <c r="X15" s="8">
        <f t="shared" si="1"/>
        <v>0</v>
      </c>
      <c r="Y15" s="2">
        <v>5.152768311523083E-2</v>
      </c>
      <c r="Z15" s="8">
        <f t="shared" si="2"/>
        <v>8.5266011848665482</v>
      </c>
    </row>
    <row r="16" spans="1:26">
      <c r="A16" s="1">
        <v>11</v>
      </c>
      <c r="B16" s="2">
        <v>5.4857386882999556E-2</v>
      </c>
      <c r="C16" s="2">
        <v>4.8672861599544197E-3</v>
      </c>
      <c r="D16" s="2">
        <v>7.6451059555744764E-3</v>
      </c>
      <c r="E16" s="2">
        <v>1.4912568050988534E-2</v>
      </c>
      <c r="F16" s="2">
        <v>5.1032817155941886E-2</v>
      </c>
      <c r="G16" s="2">
        <v>6.1022737186477639E-2</v>
      </c>
      <c r="H16" s="2">
        <v>0.11829600599781895</v>
      </c>
      <c r="I16" s="2">
        <v>2.1862527262813517E-2</v>
      </c>
      <c r="J16" s="2">
        <v>3.6084705561613958E-2</v>
      </c>
      <c r="K16" s="2">
        <v>3.9572791712104687E-3</v>
      </c>
      <c r="L16" s="2">
        <v>2.3422080716097832E-2</v>
      </c>
      <c r="M16" s="2">
        <v>1.250134408907507E-2</v>
      </c>
      <c r="N16" s="2">
        <v>1.2065635619535851E-2</v>
      </c>
      <c r="O16" s="2">
        <v>1.7412418161076224E-2</v>
      </c>
      <c r="P16" s="2">
        <v>9.8610436215298164E-2</v>
      </c>
      <c r="Q16" s="2">
        <v>5.9990429616503096E-2</v>
      </c>
      <c r="R16" s="2">
        <v>0.15873828550981464</v>
      </c>
      <c r="S16" s="2">
        <v>4.1874403625954204E-3</v>
      </c>
      <c r="T16" s="2">
        <v>3.2342699245728829E-2</v>
      </c>
      <c r="U16" s="2">
        <v>6.2141181615776092E-3</v>
      </c>
      <c r="V16" s="1">
        <v>11</v>
      </c>
      <c r="W16" s="8">
        <f t="shared" si="0"/>
        <v>0.45221864713446175</v>
      </c>
      <c r="X16" s="8">
        <f t="shared" si="1"/>
        <v>0</v>
      </c>
      <c r="Y16" s="2">
        <v>3.2342699245728829E-2</v>
      </c>
      <c r="Z16" s="8">
        <f t="shared" si="2"/>
        <v>13.982093569205782</v>
      </c>
    </row>
    <row r="17" spans="2:30">
      <c r="B17" s="5">
        <f>SUM(B3:B16)</f>
        <v>0.5494173409924662</v>
      </c>
      <c r="C17" s="5">
        <f t="shared" ref="C17:U17" si="3">SUM(C3:C16)</f>
        <v>0.82602499487965841</v>
      </c>
      <c r="D17" s="5">
        <f t="shared" si="3"/>
        <v>9.9245756891190029E-2</v>
      </c>
      <c r="E17" s="5">
        <f t="shared" si="3"/>
        <v>0.15265106965906983</v>
      </c>
      <c r="F17" s="5">
        <f t="shared" si="3"/>
        <v>0.63552784879602287</v>
      </c>
      <c r="G17" s="5">
        <f t="shared" si="3"/>
        <v>0.46624130316248635</v>
      </c>
      <c r="H17" s="5">
        <f t="shared" si="3"/>
        <v>1.0915883042529988</v>
      </c>
      <c r="I17" s="5">
        <f t="shared" si="3"/>
        <v>5.9986218647764447E-2</v>
      </c>
      <c r="J17" s="5">
        <f t="shared" si="3"/>
        <v>4.237866589422028</v>
      </c>
      <c r="K17" s="5">
        <f t="shared" si="3"/>
        <v>9.41255861504907E-2</v>
      </c>
      <c r="L17" s="5">
        <f t="shared" si="3"/>
        <v>0.36651567542940544</v>
      </c>
      <c r="M17" s="5">
        <f t="shared" si="3"/>
        <v>1.2832344338624038</v>
      </c>
      <c r="N17" s="5">
        <f t="shared" si="3"/>
        <v>0.16463218385485917</v>
      </c>
      <c r="O17" s="5">
        <f t="shared" si="3"/>
        <v>0.17722174907019439</v>
      </c>
      <c r="P17" s="5">
        <f t="shared" si="3"/>
        <v>0.97446169001704663</v>
      </c>
      <c r="Q17" s="5">
        <f t="shared" si="3"/>
        <v>0.44353733585514354</v>
      </c>
      <c r="R17" s="5">
        <f t="shared" si="3"/>
        <v>3.3058872370274446</v>
      </c>
      <c r="S17" s="5">
        <f t="shared" si="3"/>
        <v>5.1694483256088698E-2</v>
      </c>
      <c r="T17" s="5">
        <f t="shared" si="3"/>
        <v>2.7607500681570336</v>
      </c>
      <c r="U17" s="5">
        <f t="shared" si="3"/>
        <v>0.33537989026717563</v>
      </c>
    </row>
    <row r="20" spans="2:30">
      <c r="R20" t="s">
        <v>0</v>
      </c>
      <c r="S20" t="s">
        <v>13</v>
      </c>
      <c r="T20" t="s">
        <v>14</v>
      </c>
      <c r="U20" t="s">
        <v>15</v>
      </c>
      <c r="V20" t="s">
        <v>16</v>
      </c>
      <c r="W20" t="s">
        <v>20</v>
      </c>
      <c r="X20" t="s">
        <v>21</v>
      </c>
      <c r="Z20" t="s">
        <v>0</v>
      </c>
      <c r="AA20" t="s">
        <v>22</v>
      </c>
      <c r="AB20" t="s">
        <v>23</v>
      </c>
      <c r="AC20" t="s">
        <v>24</v>
      </c>
      <c r="AD20" t="s">
        <v>25</v>
      </c>
    </row>
    <row r="21" spans="2:30">
      <c r="R21">
        <v>0.03</v>
      </c>
      <c r="S21">
        <v>2.4000714840666081E-3</v>
      </c>
      <c r="T21">
        <v>1.5387483083021392E-3</v>
      </c>
      <c r="U21">
        <v>2.295003724835524E-3</v>
      </c>
      <c r="V21">
        <v>7.961852729055259E-3</v>
      </c>
      <c r="Z21">
        <v>0.03</v>
      </c>
      <c r="AD21">
        <v>2.5124510942156862E-3</v>
      </c>
    </row>
    <row r="22" spans="2:30">
      <c r="R22">
        <v>0.06</v>
      </c>
      <c r="S22">
        <v>2.6091547750940369E-3</v>
      </c>
      <c r="T22">
        <v>3.1286032255815515E-3</v>
      </c>
      <c r="U22">
        <v>1.2401122460307397E-2</v>
      </c>
      <c r="V22">
        <v>2.8988004787878791E-2</v>
      </c>
      <c r="Z22">
        <v>0.06</v>
      </c>
      <c r="AD22">
        <v>4.5963338561715687E-2</v>
      </c>
    </row>
    <row r="23" spans="2:30">
      <c r="R23">
        <v>0.108</v>
      </c>
      <c r="S23">
        <v>4.1893419553590307E-3</v>
      </c>
      <c r="T23">
        <v>2.7165128310227271E-3</v>
      </c>
      <c r="U23">
        <v>9.8173805801389055E-2</v>
      </c>
      <c r="V23">
        <v>0.20658357943493766</v>
      </c>
      <c r="Z23">
        <v>0.108</v>
      </c>
      <c r="AC23">
        <v>2.1639472693785834E-2</v>
      </c>
      <c r="AD23">
        <v>0.13110236237171569</v>
      </c>
    </row>
    <row r="24" spans="2:30">
      <c r="R24">
        <v>0.17</v>
      </c>
      <c r="S24">
        <v>1.0481944848780695E-2</v>
      </c>
      <c r="T24">
        <v>1.8378491592125668E-2</v>
      </c>
      <c r="U24">
        <v>0.12290154313286282</v>
      </c>
      <c r="V24">
        <v>0.66713418416042802</v>
      </c>
      <c r="X24">
        <v>2.7219965298039225E-3</v>
      </c>
      <c r="Z24">
        <v>0.17</v>
      </c>
      <c r="AA24">
        <f>U24-0.25*W24</f>
        <v>0.12290154313286282</v>
      </c>
      <c r="AB24">
        <f>V24-0.25*W24</f>
        <v>0.66713418416042802</v>
      </c>
      <c r="AC24">
        <v>4.2055796056640324E-2</v>
      </c>
      <c r="AD24">
        <v>0.15408678151421568</v>
      </c>
    </row>
    <row r="25" spans="2:30">
      <c r="R25">
        <v>0.26</v>
      </c>
      <c r="S25">
        <v>5.7364852029161903E-2</v>
      </c>
      <c r="T25">
        <v>4.3047952372566846E-2</v>
      </c>
      <c r="U25">
        <v>0.47997505625854087</v>
      </c>
      <c r="V25">
        <v>1.0367765003172906</v>
      </c>
      <c r="W25">
        <v>3.0108331256779739E-4</v>
      </c>
      <c r="X25">
        <v>3.2579724221568633E-3</v>
      </c>
      <c r="Z25">
        <v>0.26</v>
      </c>
      <c r="AA25">
        <f t="shared" ref="AA25:AA33" si="4">U25-0.25*W25</f>
        <v>0.47989978543039891</v>
      </c>
      <c r="AB25">
        <f t="shared" ref="AB25:AB33" si="5">V25-0.25*W25</f>
        <v>1.0367012294891487</v>
      </c>
      <c r="AC25">
        <v>0.12526089266356738</v>
      </c>
      <c r="AD25">
        <v>0.16260365273921568</v>
      </c>
    </row>
    <row r="26" spans="2:30">
      <c r="R26">
        <v>0.4</v>
      </c>
      <c r="S26">
        <v>0.10779413349196992</v>
      </c>
      <c r="T26">
        <v>8.3272553663669799E-2</v>
      </c>
      <c r="U26">
        <v>0.61792061652508357</v>
      </c>
      <c r="V26">
        <v>1.2051651241800359</v>
      </c>
      <c r="W26">
        <v>4.8835460489694707E-3</v>
      </c>
      <c r="X26">
        <v>1.2525944585686278E-2</v>
      </c>
      <c r="Z26">
        <v>0.4</v>
      </c>
      <c r="AA26">
        <f t="shared" si="4"/>
        <v>0.61669973001284117</v>
      </c>
      <c r="AB26">
        <f t="shared" si="5"/>
        <v>1.2039442376677936</v>
      </c>
      <c r="AC26">
        <v>0.14487945134394856</v>
      </c>
      <c r="AD26">
        <v>3.5511152154215693E-2</v>
      </c>
    </row>
    <row r="27" spans="2:30">
      <c r="R27">
        <v>0.65</v>
      </c>
      <c r="S27">
        <v>3.6967168656428295E-2</v>
      </c>
      <c r="T27">
        <v>2.2433257573155084E-2</v>
      </c>
      <c r="U27">
        <v>0.30763192010481383</v>
      </c>
      <c r="V27">
        <v>0.32929429265062393</v>
      </c>
      <c r="W27">
        <v>1.4530168849527351E-2</v>
      </c>
      <c r="X27">
        <v>1.9036514589803922E-2</v>
      </c>
      <c r="Z27">
        <v>0.65</v>
      </c>
      <c r="AA27">
        <f t="shared" si="4"/>
        <v>0.30399937789243198</v>
      </c>
      <c r="AB27">
        <f t="shared" si="5"/>
        <v>0.32566175043824208</v>
      </c>
      <c r="AC27">
        <v>4.4645598316287005E-2</v>
      </c>
    </row>
    <row r="28" spans="2:30">
      <c r="R28">
        <v>1</v>
      </c>
      <c r="S28">
        <v>0.10506800904357382</v>
      </c>
      <c r="T28">
        <v>0.1301923519824198</v>
      </c>
      <c r="U28">
        <v>8.7456894814251299E-2</v>
      </c>
      <c r="V28">
        <v>6.2649563180035658E-2</v>
      </c>
      <c r="W28">
        <v>5.5732192033162875E-2</v>
      </c>
      <c r="X28">
        <v>6.0850653782745109E-2</v>
      </c>
      <c r="Z28">
        <v>1</v>
      </c>
      <c r="AA28">
        <f t="shared" si="4"/>
        <v>7.352384680596058E-2</v>
      </c>
      <c r="AB28">
        <f t="shared" si="5"/>
        <v>4.871651517174494E-2</v>
      </c>
      <c r="AC28">
        <v>6.9521682047109918E-4</v>
      </c>
      <c r="AD28">
        <v>1.0026534421568653E-4</v>
      </c>
    </row>
    <row r="29" spans="2:30">
      <c r="R29">
        <v>1.6</v>
      </c>
      <c r="S29">
        <v>0.28620651405868303</v>
      </c>
      <c r="T29">
        <v>0.24250479087477272</v>
      </c>
      <c r="U29">
        <v>4.7839538204922316E-2</v>
      </c>
      <c r="V29">
        <v>3.2844277964349376E-2</v>
      </c>
      <c r="W29">
        <v>0.12373391084208896</v>
      </c>
      <c r="X29">
        <v>0.12953041750509808</v>
      </c>
      <c r="Z29">
        <v>1.6</v>
      </c>
      <c r="AA29">
        <f t="shared" si="4"/>
        <v>1.6906060494400077E-2</v>
      </c>
      <c r="AB29">
        <f t="shared" si="5"/>
        <v>1.9108002538271371E-3</v>
      </c>
    </row>
    <row r="30" spans="2:30">
      <c r="R30">
        <v>2.5</v>
      </c>
      <c r="S30">
        <v>0.43935600390375518</v>
      </c>
      <c r="T30">
        <v>0.37446274900896398</v>
      </c>
      <c r="U30">
        <v>6.1233339723595799E-2</v>
      </c>
      <c r="V30">
        <v>4.9886008709447427E-2</v>
      </c>
      <c r="W30">
        <v>0.21119789185836049</v>
      </c>
      <c r="X30">
        <v>0.23942953420568636</v>
      </c>
      <c r="Z30">
        <v>2.5</v>
      </c>
      <c r="AA30">
        <f t="shared" si="4"/>
        <v>8.433866759005676E-3</v>
      </c>
      <c r="AB30">
        <f t="shared" si="5"/>
        <v>-2.9134642551426962E-3</v>
      </c>
      <c r="AC30">
        <v>6.1697807918797959E-5</v>
      </c>
    </row>
    <row r="31" spans="2:30">
      <c r="R31">
        <v>4.4000000000000004</v>
      </c>
      <c r="S31">
        <v>0.45221864713446175</v>
      </c>
      <c r="T31">
        <v>0.35640708468440513</v>
      </c>
      <c r="U31">
        <v>4.0472635740952063E-2</v>
      </c>
      <c r="V31">
        <v>2.9680004729055267E-2</v>
      </c>
      <c r="W31">
        <v>0.25045833677793272</v>
      </c>
      <c r="X31">
        <v>0.25644710293745099</v>
      </c>
      <c r="Z31">
        <v>4.4000000000000004</v>
      </c>
      <c r="AA31">
        <f t="shared" si="4"/>
        <v>-2.2141948453531117E-2</v>
      </c>
      <c r="AB31">
        <f t="shared" si="5"/>
        <v>-3.293457946542791E-2</v>
      </c>
    </row>
    <row r="32" spans="2:30">
      <c r="R32">
        <v>6.8</v>
      </c>
      <c r="S32">
        <v>0.32726725575045434</v>
      </c>
      <c r="T32">
        <v>0.34176006930249336</v>
      </c>
      <c r="U32">
        <v>4.6356185593733709E-2</v>
      </c>
      <c r="V32">
        <v>7.9797755454545469E-2</v>
      </c>
      <c r="W32">
        <v>0.26331204968169847</v>
      </c>
      <c r="X32">
        <v>0.43956373436921575</v>
      </c>
      <c r="Z32">
        <v>6.8</v>
      </c>
      <c r="AA32">
        <f t="shared" si="4"/>
        <v>-1.9471826826690908E-2</v>
      </c>
      <c r="AB32">
        <f t="shared" si="5"/>
        <v>1.3969743034120852E-2</v>
      </c>
      <c r="AD32">
        <v>1.3737589421568643E-4</v>
      </c>
    </row>
    <row r="33" spans="18:28">
      <c r="R33">
        <v>9.9700000000000006</v>
      </c>
      <c r="S33">
        <v>0.41361463411226285</v>
      </c>
      <c r="T33">
        <v>0.37233361530374337</v>
      </c>
      <c r="U33">
        <v>6.9588105166025677E-2</v>
      </c>
      <c r="V33">
        <v>0.23429314972905529</v>
      </c>
      <c r="W33">
        <v>0.23721799838741672</v>
      </c>
      <c r="X33">
        <v>0.89192204112215701</v>
      </c>
      <c r="Z33">
        <v>9.9700000000000006</v>
      </c>
      <c r="AA33">
        <f t="shared" si="4"/>
        <v>1.0283605569171496E-2</v>
      </c>
      <c r="AB33">
        <f t="shared" si="5"/>
        <v>0.17498865013220111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mio160</dc:creator>
  <cp:lastModifiedBy>mio160</cp:lastModifiedBy>
  <dcterms:created xsi:type="dcterms:W3CDTF">2015-04-06T12:48:42Z</dcterms:created>
  <dcterms:modified xsi:type="dcterms:W3CDTF">2015-04-19T15:02:14Z</dcterms:modified>
</cp:coreProperties>
</file>