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Oxygen_intercomparison" sheetId="1" r:id="rId1"/>
    <sheet name="Fluorescence_intercomparison" sheetId="2" r:id="rId2"/>
    <sheet name="Turbidity_intercomparison" sheetId="3" r:id="rId3"/>
  </sheets>
  <definedNames/>
  <calcPr fullCalcOnLoad="1"/>
</workbook>
</file>

<file path=xl/sharedStrings.xml><?xml version="1.0" encoding="utf-8"?>
<sst xmlns="http://schemas.openxmlformats.org/spreadsheetml/2006/main" count="129" uniqueCount="85">
  <si>
    <t>Oxygen  SBE 43 Laboratory intercomparison</t>
  </si>
  <si>
    <t>Date</t>
  </si>
  <si>
    <t>Tref</t>
  </si>
  <si>
    <t>#</t>
  </si>
  <si>
    <t>AVG
T (°C)</t>
  </si>
  <si>
    <t>STD
T (°C)</t>
  </si>
  <si>
    <t>AVG (ml/l)
s/n 2050</t>
  </si>
  <si>
    <t>STD (ml/l)
s/n 2050</t>
  </si>
  <si>
    <t>AVG (ml/l)
s/n 2281</t>
  </si>
  <si>
    <t>STD (ml/l)
s/n 2281</t>
  </si>
  <si>
    <t>SAT % AVG
s/n 2050</t>
  </si>
  <si>
    <t>SAT % STD
s/n 2050</t>
  </si>
  <si>
    <t>SAT % AVG
s/n 2281</t>
  </si>
  <si>
    <t>SAT % STD
s/n 2281</t>
  </si>
  <si>
    <t>AVG ml/l
s/n 1162</t>
  </si>
  <si>
    <t>STD(ml/l)
s/n 1162</t>
  </si>
  <si>
    <t>Winkler</t>
  </si>
  <si>
    <t>AVG - Winkler
s/n 2050</t>
  </si>
  <si>
    <t>AVG - Winkler
s/n 2281</t>
  </si>
  <si>
    <t>AVG - Winkler
s/n 1162</t>
  </si>
  <si>
    <t>Winkler/AVG
s/n 2050</t>
  </si>
  <si>
    <t>Winkler/AVG
s/n 2281</t>
  </si>
  <si>
    <t>Winkler/AVG
s/n 1162</t>
  </si>
  <si>
    <t>26.11.2012</t>
  </si>
  <si>
    <t>27.11.2012</t>
  </si>
  <si>
    <t>Oxygen  SBE 43 Field intercomparison</t>
  </si>
  <si>
    <t xml:space="preserve">Date </t>
  </si>
  <si>
    <t>Depth</t>
  </si>
  <si>
    <t>AVG (ml/l)
s/n 1162</t>
  </si>
  <si>
    <t>STD (ml/l)
s/n 1162</t>
  </si>
  <si>
    <t>STD (ml/l)
s/n2050</t>
  </si>
  <si>
    <t>30.11.2012</t>
  </si>
  <si>
    <t>25m</t>
  </si>
  <si>
    <t>50m</t>
  </si>
  <si>
    <t>80m</t>
  </si>
  <si>
    <t>COUNTS</t>
  </si>
  <si>
    <t>C-DC</t>
  </si>
  <si>
    <t>Chl a</t>
  </si>
  <si>
    <t>water filtered</t>
  </si>
  <si>
    <t>S/N 70</t>
  </si>
  <si>
    <t>S/N 2776</t>
  </si>
  <si>
    <t>Sample</t>
  </si>
  <si>
    <t>μg/l</t>
  </si>
  <si>
    <t>AVERAGE</t>
  </si>
  <si>
    <t>STDEV</t>
  </si>
  <si>
    <t>ml</t>
  </si>
  <si>
    <t>average</t>
  </si>
  <si>
    <t>stdev</t>
  </si>
  <si>
    <t>TNA P1</t>
  </si>
  <si>
    <t>ΤΝΑ P1, 2, 3 : three replicates high concentration Chlorella culture</t>
  </si>
  <si>
    <t>TNA P</t>
  </si>
  <si>
    <t>TNA A</t>
  </si>
  <si>
    <t>DARK</t>
  </si>
  <si>
    <t>TNA A1</t>
  </si>
  <si>
    <t>TNA A1, 2, 3 : three replicates low concentration Chlorella culture</t>
  </si>
  <si>
    <t>TNA P1 HPLC</t>
  </si>
  <si>
    <t>ΤΝΑ P1, 2 : two replicates high concentration Chlorella culture</t>
  </si>
  <si>
    <t>TNA P2 HPLC</t>
  </si>
  <si>
    <t>TNA A1 HPLC</t>
  </si>
  <si>
    <t>TNA A1, 2 : two replicates low concentration Chlorella culture</t>
  </si>
  <si>
    <t>TNA A2 HPLC</t>
  </si>
  <si>
    <t>Niskin 20 a</t>
  </si>
  <si>
    <t>CTD 20 a, b : two replicates sampled at 20m depth from Filia cruise on 30nov12 (Niskin bottles)</t>
  </si>
  <si>
    <t>b</t>
  </si>
  <si>
    <t>50a</t>
  </si>
  <si>
    <t>CTD 50 a, b : two replicates sampled at 50m depth from Filia cruise on 30nov12 (Niskin bottles)</t>
  </si>
  <si>
    <t>80a</t>
  </si>
  <si>
    <t>CTD 80 a, b : two replicates sampled at 80m depth from Filia cruise on 30nov12 (Niskin bottles)</t>
  </si>
  <si>
    <t>CTD S/N2776 20</t>
  </si>
  <si>
    <t>CTD S/N2776 20 : mean values measured at 20m depth through CTD and S/N2776 sensor on Filia cruise 30nov12</t>
  </si>
  <si>
    <t>CTD S/N2776 50 : mean values measured at 50m depth through CTD and S/N2776 sensor on Filia cruise 30nov12</t>
  </si>
  <si>
    <t>CTD S/N2776 80 : mean values measured at 80m depth through CTD and S/N2776 sensor on Filia cruise 30nov12</t>
  </si>
  <si>
    <t>Turbidity intercomparison</t>
  </si>
  <si>
    <t>s/n 594</t>
  </si>
  <si>
    <t>NTU standards</t>
  </si>
  <si>
    <t xml:space="preserve">AVG (count) </t>
  </si>
  <si>
    <t xml:space="preserve">STD (count) </t>
  </si>
  <si>
    <t xml:space="preserve">C-D.C. </t>
  </si>
  <si>
    <t xml:space="preserve">NTU produced by S.F. 0,0055 </t>
  </si>
  <si>
    <t>scale factor per point</t>
  </si>
  <si>
    <t>s/n 616</t>
  </si>
  <si>
    <t>s/n 625</t>
  </si>
  <si>
    <t>s/n 649</t>
  </si>
  <si>
    <t>s/n 653</t>
  </si>
  <si>
    <t>s/n 2776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</si>
</sst>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0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35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4" fillId="2" borderId="2" xfId="0" applyFont="1" applyFill="1" applyBorder="1" applyAlignment="1">
      <alignment horizontal="center" wrapText="1"/>
    </xf>
    <xf numFmtId="164" fontId="4" fillId="3" borderId="2" xfId="0" applyFont="1" applyFill="1" applyBorder="1" applyAlignment="1">
      <alignment horizontal="center" wrapText="1"/>
    </xf>
    <xf numFmtId="164" fontId="4" fillId="4" borderId="2" xfId="0" applyFont="1" applyFill="1" applyBorder="1" applyAlignment="1">
      <alignment horizontal="center" wrapText="1"/>
    </xf>
    <xf numFmtId="164" fontId="4" fillId="5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vertical="top" wrapText="1"/>
    </xf>
    <xf numFmtId="164" fontId="5" fillId="3" borderId="2" xfId="0" applyFont="1" applyFill="1" applyBorder="1" applyAlignment="1">
      <alignment vertical="top" wrapText="1"/>
    </xf>
    <xf numFmtId="164" fontId="5" fillId="4" borderId="2" xfId="0" applyFont="1" applyFill="1" applyBorder="1" applyAlignment="1">
      <alignment vertical="top" wrapText="1"/>
    </xf>
    <xf numFmtId="164" fontId="5" fillId="4" borderId="3" xfId="0" applyFont="1" applyFill="1" applyBorder="1" applyAlignment="1">
      <alignment vertical="top" wrapText="1"/>
    </xf>
    <xf numFmtId="164" fontId="6" fillId="0" borderId="4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6" fontId="6" fillId="2" borderId="0" xfId="0" applyNumberFormat="1" applyFont="1" applyFill="1" applyBorder="1" applyAlignment="1">
      <alignment/>
    </xf>
    <xf numFmtId="166" fontId="6" fillId="3" borderId="0" xfId="0" applyNumberFormat="1" applyFont="1" applyFill="1" applyBorder="1" applyAlignment="1">
      <alignment/>
    </xf>
    <xf numFmtId="166" fontId="6" fillId="4" borderId="0" xfId="0" applyNumberFormat="1" applyFont="1" applyFill="1" applyBorder="1" applyAlignment="1">
      <alignment/>
    </xf>
    <xf numFmtId="165" fontId="0" fillId="4" borderId="0" xfId="0" applyNumberFormat="1" applyFont="1" applyFill="1" applyAlignment="1">
      <alignment horizontal="center"/>
    </xf>
    <xf numFmtId="166" fontId="6" fillId="5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6" fontId="0" fillId="4" borderId="0" xfId="0" applyNumberFormat="1" applyFont="1" applyFill="1" applyBorder="1" applyAlignment="1">
      <alignment horizontal="right"/>
    </xf>
    <xf numFmtId="166" fontId="0" fillId="4" borderId="5" xfId="0" applyNumberFormat="1" applyFont="1" applyFill="1" applyBorder="1" applyAlignment="1">
      <alignment horizontal="right"/>
    </xf>
    <xf numFmtId="164" fontId="6" fillId="0" borderId="6" xfId="0" applyFont="1" applyBorder="1" applyAlignment="1">
      <alignment/>
    </xf>
    <xf numFmtId="165" fontId="6" fillId="0" borderId="7" xfId="0" applyNumberFormat="1" applyFont="1" applyBorder="1" applyAlignment="1">
      <alignment/>
    </xf>
    <xf numFmtId="164" fontId="6" fillId="0" borderId="7" xfId="0" applyFont="1" applyBorder="1" applyAlignment="1">
      <alignment horizontal="center"/>
    </xf>
    <xf numFmtId="166" fontId="6" fillId="0" borderId="7" xfId="0" applyNumberFormat="1" applyFont="1" applyBorder="1" applyAlignment="1">
      <alignment/>
    </xf>
    <xf numFmtId="166" fontId="6" fillId="2" borderId="7" xfId="0" applyNumberFormat="1" applyFont="1" applyFill="1" applyBorder="1" applyAlignment="1">
      <alignment/>
    </xf>
    <xf numFmtId="166" fontId="6" fillId="3" borderId="7" xfId="0" applyNumberFormat="1" applyFont="1" applyFill="1" applyBorder="1" applyAlignment="1">
      <alignment/>
    </xf>
    <xf numFmtId="166" fontId="6" fillId="4" borderId="7" xfId="0" applyNumberFormat="1" applyFont="1" applyFill="1" applyBorder="1" applyAlignment="1">
      <alignment/>
    </xf>
    <xf numFmtId="165" fontId="0" fillId="4" borderId="7" xfId="0" applyNumberFormat="1" applyFont="1" applyFill="1" applyBorder="1" applyAlignment="1">
      <alignment horizontal="center"/>
    </xf>
    <xf numFmtId="166" fontId="6" fillId="5" borderId="7" xfId="0" applyNumberFormat="1" applyFont="1" applyFill="1" applyBorder="1" applyAlignment="1">
      <alignment/>
    </xf>
    <xf numFmtId="166" fontId="0" fillId="2" borderId="7" xfId="0" applyNumberFormat="1" applyFont="1" applyFill="1" applyBorder="1" applyAlignment="1">
      <alignment horizontal="right"/>
    </xf>
    <xf numFmtId="166" fontId="0" fillId="3" borderId="7" xfId="0" applyNumberFormat="1" applyFont="1" applyFill="1" applyBorder="1" applyAlignment="1">
      <alignment horizontal="right"/>
    </xf>
    <xf numFmtId="166" fontId="0" fillId="4" borderId="7" xfId="0" applyNumberFormat="1" applyFont="1" applyFill="1" applyBorder="1" applyAlignment="1">
      <alignment horizontal="right"/>
    </xf>
    <xf numFmtId="166" fontId="0" fillId="4" borderId="8" xfId="0" applyNumberFormat="1" applyFont="1" applyFill="1" applyBorder="1" applyAlignment="1">
      <alignment horizontal="right"/>
    </xf>
    <xf numFmtId="164" fontId="6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4" fontId="4" fillId="5" borderId="2" xfId="0" applyFont="1" applyFill="1" applyBorder="1" applyAlignment="1">
      <alignment/>
    </xf>
    <xf numFmtId="164" fontId="4" fillId="2" borderId="3" xfId="0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5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5" borderId="7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/>
    </xf>
    <xf numFmtId="164" fontId="6" fillId="0" borderId="12" xfId="0" applyFont="1" applyBorder="1" applyAlignment="1">
      <alignment/>
    </xf>
    <xf numFmtId="164" fontId="7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164" fontId="6" fillId="0" borderId="14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7" fillId="6" borderId="0" xfId="0" applyFont="1" applyFill="1" applyAlignment="1">
      <alignment wrapText="1"/>
    </xf>
    <xf numFmtId="164" fontId="6" fillId="0" borderId="15" xfId="0" applyFont="1" applyBorder="1" applyAlignment="1">
      <alignment/>
    </xf>
    <xf numFmtId="164" fontId="6" fillId="0" borderId="11" xfId="0" applyFont="1" applyBorder="1" applyAlignment="1">
      <alignment/>
    </xf>
    <xf numFmtId="164" fontId="6" fillId="0" borderId="16" xfId="0" applyFont="1" applyBorder="1" applyAlignment="1">
      <alignment/>
    </xf>
    <xf numFmtId="164" fontId="1" fillId="6" borderId="0" xfId="0" applyFont="1" applyFill="1" applyAlignment="1">
      <alignment wrapText="1"/>
    </xf>
    <xf numFmtId="164" fontId="6" fillId="0" borderId="17" xfId="0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9" xfId="0" applyFont="1" applyBorder="1" applyAlignment="1">
      <alignment/>
    </xf>
    <xf numFmtId="164" fontId="6" fillId="0" borderId="20" xfId="0" applyFont="1" applyBorder="1" applyAlignment="1">
      <alignment/>
    </xf>
    <xf numFmtId="164" fontId="6" fillId="0" borderId="21" xfId="0" applyFont="1" applyBorder="1" applyAlignment="1">
      <alignment/>
    </xf>
    <xf numFmtId="164" fontId="1" fillId="0" borderId="0" xfId="0" applyFont="1" applyAlignment="1">
      <alignment wrapText="1"/>
    </xf>
    <xf numFmtId="166" fontId="2" fillId="0" borderId="9" xfId="20" applyNumberFormat="1" applyFont="1" applyFill="1" applyBorder="1" applyAlignment="1">
      <alignment horizontal="center"/>
      <protection/>
    </xf>
    <xf numFmtId="166" fontId="7" fillId="0" borderId="0" xfId="20" applyNumberFormat="1" applyFont="1" applyFill="1" applyBorder="1" applyAlignment="1">
      <alignment horizontal="center"/>
      <protection/>
    </xf>
    <xf numFmtId="164" fontId="7" fillId="3" borderId="0" xfId="0" applyFont="1" applyFill="1" applyAlignment="1">
      <alignment wrapText="1"/>
    </xf>
    <xf numFmtId="164" fontId="1" fillId="3" borderId="0" xfId="0" applyFont="1" applyFill="1" applyAlignment="1">
      <alignment wrapText="1"/>
    </xf>
    <xf numFmtId="164" fontId="7" fillId="5" borderId="0" xfId="0" applyFont="1" applyFill="1" applyAlignment="1">
      <alignment wrapText="1"/>
    </xf>
    <xf numFmtId="164" fontId="1" fillId="5" borderId="0" xfId="0" applyFont="1" applyFill="1" applyAlignment="1">
      <alignment wrapText="1"/>
    </xf>
    <xf numFmtId="166" fontId="7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8" fillId="0" borderId="22" xfId="0" applyFont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5" borderId="4" xfId="0" applyFont="1" applyFill="1" applyBorder="1" applyAlignment="1">
      <alignment/>
    </xf>
    <xf numFmtId="164" fontId="0" fillId="5" borderId="0" xfId="0" applyFont="1" applyFill="1" applyBorder="1" applyAlignment="1">
      <alignment/>
    </xf>
    <xf numFmtId="164" fontId="0" fillId="5" borderId="5" xfId="0" applyFont="1" applyFill="1" applyBorder="1" applyAlignment="1">
      <alignment/>
    </xf>
    <xf numFmtId="164" fontId="0" fillId="5" borderId="6" xfId="0" applyFill="1" applyBorder="1" applyAlignment="1">
      <alignment/>
    </xf>
    <xf numFmtId="164" fontId="0" fillId="5" borderId="7" xfId="0" applyFill="1" applyBorder="1" applyAlignment="1">
      <alignment/>
    </xf>
    <xf numFmtId="164" fontId="0" fillId="5" borderId="8" xfId="0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5" xfId="0" applyFont="1" applyBorder="1" applyAlignment="1">
      <alignment/>
    </xf>
    <xf numFmtId="164" fontId="0" fillId="3" borderId="4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0" fillId="6" borderId="4" xfId="0" applyFill="1" applyBorder="1" applyAlignment="1">
      <alignment/>
    </xf>
    <xf numFmtId="164" fontId="0" fillId="6" borderId="0" xfId="0" applyFill="1" applyBorder="1" applyAlignment="1">
      <alignment/>
    </xf>
    <xf numFmtId="164" fontId="0" fillId="6" borderId="5" xfId="0" applyFill="1" applyBorder="1" applyAlignment="1">
      <alignment/>
    </xf>
    <xf numFmtId="164" fontId="0" fillId="6" borderId="6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4" borderId="4" xfId="0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7" borderId="4" xfId="0" applyFill="1" applyBorder="1" applyAlignment="1">
      <alignment/>
    </xf>
    <xf numFmtId="164" fontId="0" fillId="7" borderId="0" xfId="0" applyFill="1" applyBorder="1" applyAlignment="1">
      <alignment/>
    </xf>
    <xf numFmtId="164" fontId="0" fillId="7" borderId="5" xfId="0" applyFill="1" applyBorder="1" applyAlignment="1">
      <alignment/>
    </xf>
    <xf numFmtId="164" fontId="0" fillId="7" borderId="6" xfId="0" applyFill="1" applyBorder="1" applyAlignment="1">
      <alignment/>
    </xf>
    <xf numFmtId="164" fontId="0" fillId="7" borderId="7" xfId="0" applyFill="1" applyBorder="1" applyAlignment="1">
      <alignment/>
    </xf>
    <xf numFmtId="164" fontId="0" fillId="7" borderId="8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ll Samples Combined 1-4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I13" sqref="I13"/>
    </sheetView>
  </sheetViews>
  <sheetFormatPr defaultColWidth="9.140625" defaultRowHeight="15"/>
  <cols>
    <col min="1" max="16384" width="8.57421875" style="0" customWidth="1"/>
  </cols>
  <sheetData>
    <row r="1" spans="1:2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5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6" t="s">
        <v>10</v>
      </c>
      <c r="K3" s="6" t="s">
        <v>11</v>
      </c>
      <c r="L3" s="7" t="s">
        <v>12</v>
      </c>
      <c r="M3" s="7" t="s">
        <v>13</v>
      </c>
      <c r="N3" s="8" t="s">
        <v>14</v>
      </c>
      <c r="O3" s="8" t="s">
        <v>15</v>
      </c>
      <c r="P3" s="9" t="s">
        <v>16</v>
      </c>
      <c r="Q3" s="10" t="s">
        <v>17</v>
      </c>
      <c r="R3" s="11" t="s">
        <v>18</v>
      </c>
      <c r="S3" s="12" t="s">
        <v>19</v>
      </c>
      <c r="T3" s="10" t="s">
        <v>20</v>
      </c>
      <c r="U3" s="11" t="s">
        <v>21</v>
      </c>
      <c r="V3" s="13" t="s">
        <v>22</v>
      </c>
    </row>
    <row r="4" spans="1:22" ht="15">
      <c r="A4" s="14" t="s">
        <v>23</v>
      </c>
      <c r="B4" s="15">
        <v>14</v>
      </c>
      <c r="C4" s="16">
        <v>1</v>
      </c>
      <c r="D4" s="17">
        <v>14.255115384615387</v>
      </c>
      <c r="E4" s="17">
        <v>0.04793627644269312</v>
      </c>
      <c r="F4" s="18">
        <v>6.458326</v>
      </c>
      <c r="G4" s="18">
        <v>0.015023</v>
      </c>
      <c r="H4" s="19">
        <v>6.610482</v>
      </c>
      <c r="I4" s="19">
        <v>0.013322</v>
      </c>
      <c r="J4" s="18">
        <v>0.9005689487179489</v>
      </c>
      <c r="K4" s="18">
        <v>0.0029921797454163517</v>
      </c>
      <c r="L4" s="19">
        <v>0.9217857692307694</v>
      </c>
      <c r="M4" s="19">
        <v>0.002773439707973678</v>
      </c>
      <c r="N4" s="20">
        <v>6.49</v>
      </c>
      <c r="O4" s="21">
        <v>0.039224119206283936</v>
      </c>
      <c r="P4" s="22">
        <v>6.95</v>
      </c>
      <c r="Q4" s="23">
        <f>F4-P4</f>
        <v>-0.49167400000000067</v>
      </c>
      <c r="R4" s="24">
        <f>H4-P4</f>
        <v>-0.33951800000000004</v>
      </c>
      <c r="S4" s="25">
        <f>N4-P4</f>
        <v>-0.46</v>
      </c>
      <c r="T4" s="23">
        <f>P4/F4</f>
        <v>1.0761302541866113</v>
      </c>
      <c r="U4" s="24">
        <f>P4/H4</f>
        <v>1.0513605513183457</v>
      </c>
      <c r="V4" s="26">
        <f>P4/N4</f>
        <v>1.0708782742681047</v>
      </c>
    </row>
    <row r="5" spans="1:22" ht="15">
      <c r="A5" s="14" t="s">
        <v>23</v>
      </c>
      <c r="B5" s="15">
        <v>17.7</v>
      </c>
      <c r="C5" s="16">
        <v>2</v>
      </c>
      <c r="D5" s="17">
        <v>17.824757142857138</v>
      </c>
      <c r="E5" s="17">
        <v>0.028737404255800857</v>
      </c>
      <c r="F5" s="18">
        <v>6.351364</v>
      </c>
      <c r="G5" s="18">
        <v>0.006199</v>
      </c>
      <c r="H5" s="19">
        <v>6.514426</v>
      </c>
      <c r="I5" s="19">
        <v>0.005497</v>
      </c>
      <c r="J5" s="18">
        <v>0.9553208857142859</v>
      </c>
      <c r="K5" s="18">
        <v>0.000904335042397203</v>
      </c>
      <c r="L5" s="19">
        <v>0.9798474857142858</v>
      </c>
      <c r="M5" s="19">
        <v>0.0008562928090261625</v>
      </c>
      <c r="N5" s="20">
        <v>6.33</v>
      </c>
      <c r="O5" s="21">
        <v>0.06984199818993243</v>
      </c>
      <c r="P5" s="22">
        <v>6.81</v>
      </c>
      <c r="Q5" s="23">
        <f aca="true" t="shared" si="0" ref="Q5:Q9">F5-P5</f>
        <v>-0.45863600000000027</v>
      </c>
      <c r="R5" s="24">
        <f>H5-P5</f>
        <v>-0.29557399999999934</v>
      </c>
      <c r="S5" s="25">
        <f aca="true" t="shared" si="1" ref="S5:S9">N5-P5</f>
        <v>-0.4800000000000004</v>
      </c>
      <c r="T5" s="23">
        <f aca="true" t="shared" si="2" ref="T5:T9">P5/F5</f>
        <v>1.0722106306613823</v>
      </c>
      <c r="U5" s="24">
        <f>P5/H5</f>
        <v>1.0453722246595478</v>
      </c>
      <c r="V5" s="26">
        <f aca="true" t="shared" si="3" ref="V5:V9">P5/N5</f>
        <v>1.075829383886256</v>
      </c>
    </row>
    <row r="6" spans="1:22" ht="15">
      <c r="A6" s="14" t="s">
        <v>23</v>
      </c>
      <c r="B6" s="15">
        <v>21.5</v>
      </c>
      <c r="C6" s="16">
        <v>3</v>
      </c>
      <c r="D6" s="17">
        <v>21.52060000000001</v>
      </c>
      <c r="E6" s="17">
        <v>0.002665654569841295</v>
      </c>
      <c r="F6" s="18">
        <v>6.215422</v>
      </c>
      <c r="G6" s="18">
        <v>0.010142</v>
      </c>
      <c r="H6" s="19">
        <v>6.402197</v>
      </c>
      <c r="I6" s="19">
        <v>0.009262</v>
      </c>
      <c r="J6" s="18">
        <v>1.0065197222222224</v>
      </c>
      <c r="K6" s="18">
        <v>0.0016142474869753956</v>
      </c>
      <c r="L6" s="19">
        <v>1.0367659444444446</v>
      </c>
      <c r="M6" s="19">
        <v>0.0014741979891151563</v>
      </c>
      <c r="N6" s="20">
        <v>6.2</v>
      </c>
      <c r="O6" s="21">
        <v>0.05899676604000443</v>
      </c>
      <c r="P6" s="22">
        <v>6.66</v>
      </c>
      <c r="Q6" s="23">
        <f t="shared" si="0"/>
        <v>-0.4445779999999999</v>
      </c>
      <c r="R6" s="24">
        <f>H6-P6</f>
        <v>-0.257803</v>
      </c>
      <c r="S6" s="25">
        <f t="shared" si="1"/>
        <v>-0.45999999999999996</v>
      </c>
      <c r="T6" s="23">
        <f t="shared" si="2"/>
        <v>1.071528208382311</v>
      </c>
      <c r="U6" s="24">
        <f>P6/H6</f>
        <v>1.0402678955364855</v>
      </c>
      <c r="V6" s="26">
        <f t="shared" si="3"/>
        <v>1.0741935483870968</v>
      </c>
    </row>
    <row r="7" spans="1:22" ht="15">
      <c r="A7" s="14" t="s">
        <v>24</v>
      </c>
      <c r="B7" s="15">
        <v>22.3</v>
      </c>
      <c r="C7" s="16">
        <v>4</v>
      </c>
      <c r="D7" s="17">
        <v>22.348711764705882</v>
      </c>
      <c r="E7" s="17">
        <v>0.012981893327523628</v>
      </c>
      <c r="F7" s="18">
        <v>5.46733305882353</v>
      </c>
      <c r="G7" s="18">
        <v>0.006921080192190962</v>
      </c>
      <c r="H7" s="19">
        <v>5.663599941176471</v>
      </c>
      <c r="I7" s="19">
        <v>0.0022143684227305793</v>
      </c>
      <c r="J7" s="18">
        <v>0.8996225882352942</v>
      </c>
      <c r="K7" s="18">
        <v>0.0010970291871382394</v>
      </c>
      <c r="L7" s="19">
        <v>0.9319173823529412</v>
      </c>
      <c r="M7" s="19">
        <v>0.000303663890620898</v>
      </c>
      <c r="N7" s="20">
        <v>5.48</v>
      </c>
      <c r="O7" s="21">
        <v>0.013563631924215874</v>
      </c>
      <c r="P7" s="22">
        <v>5.87</v>
      </c>
      <c r="Q7" s="23">
        <f t="shared" si="0"/>
        <v>-0.40266694117647006</v>
      </c>
      <c r="R7" s="24">
        <f>H7-P7</f>
        <v>-0.20640005882352955</v>
      </c>
      <c r="S7" s="25">
        <f t="shared" si="1"/>
        <v>-0.3899999999999997</v>
      </c>
      <c r="T7" s="23">
        <f t="shared" si="2"/>
        <v>1.0736496088392897</v>
      </c>
      <c r="U7" s="24">
        <f>P7/H7</f>
        <v>1.0364432624068174</v>
      </c>
      <c r="V7" s="26">
        <f t="shared" si="3"/>
        <v>1.0711678832116787</v>
      </c>
    </row>
    <row r="8" spans="1:22" ht="15">
      <c r="A8" s="14" t="s">
        <v>24</v>
      </c>
      <c r="B8" s="15">
        <v>27</v>
      </c>
      <c r="C8" s="16">
        <v>5</v>
      </c>
      <c r="D8" s="17">
        <v>27.043707894736844</v>
      </c>
      <c r="E8" s="17">
        <v>0.02286163293190039</v>
      </c>
      <c r="F8" s="18">
        <v>5.195160763157894</v>
      </c>
      <c r="G8" s="18">
        <v>0.00761426648677204</v>
      </c>
      <c r="H8" s="19">
        <v>5.390549763157893</v>
      </c>
      <c r="I8" s="19">
        <v>0.00598291141472479</v>
      </c>
      <c r="J8" s="18">
        <v>0.9324693157894737</v>
      </c>
      <c r="K8" s="18">
        <v>0.0015116726927527167</v>
      </c>
      <c r="L8" s="19">
        <v>0.9675395000000001</v>
      </c>
      <c r="M8" s="19">
        <v>0.0014478741499364017</v>
      </c>
      <c r="N8" s="20">
        <v>5.22</v>
      </c>
      <c r="O8" s="21">
        <v>0.012055755560219926</v>
      </c>
      <c r="P8" s="22">
        <v>5.57</v>
      </c>
      <c r="Q8" s="23">
        <f t="shared" si="0"/>
        <v>-0.3748392368421065</v>
      </c>
      <c r="R8" s="24">
        <f>H8-P8</f>
        <v>-0.17945023684210692</v>
      </c>
      <c r="S8" s="25">
        <f t="shared" si="1"/>
        <v>-0.35000000000000053</v>
      </c>
      <c r="T8" s="23">
        <f t="shared" si="2"/>
        <v>1.0721516145371908</v>
      </c>
      <c r="U8" s="24">
        <f>P8/H8</f>
        <v>1.0332897839230746</v>
      </c>
      <c r="V8" s="26">
        <f t="shared" si="3"/>
        <v>1.067049808429119</v>
      </c>
    </row>
    <row r="9" spans="1:22" ht="15.75">
      <c r="A9" s="27" t="s">
        <v>24</v>
      </c>
      <c r="B9" s="28">
        <v>18.8</v>
      </c>
      <c r="C9" s="29">
        <v>6</v>
      </c>
      <c r="D9" s="30">
        <v>18.84903617021277</v>
      </c>
      <c r="E9" s="30">
        <v>0.014972938277641165</v>
      </c>
      <c r="F9" s="31">
        <v>5.733824978723405</v>
      </c>
      <c r="G9" s="31">
        <v>0.007362502517868887</v>
      </c>
      <c r="H9" s="32">
        <v>5.900358936170211</v>
      </c>
      <c r="I9" s="32">
        <v>0.004630872724604838</v>
      </c>
      <c r="J9" s="31">
        <v>0.8806567872340428</v>
      </c>
      <c r="K9" s="31">
        <v>0.0013259470436039961</v>
      </c>
      <c r="L9" s="32">
        <v>0.9062345106382984</v>
      </c>
      <c r="M9" s="32">
        <v>0.0009009527293573995</v>
      </c>
      <c r="N9" s="33">
        <v>5.73</v>
      </c>
      <c r="O9" s="34">
        <v>0.014487932260325298</v>
      </c>
      <c r="P9" s="35">
        <v>6.15</v>
      </c>
      <c r="Q9" s="36">
        <f t="shared" si="0"/>
        <v>-0.41617502127659556</v>
      </c>
      <c r="R9" s="37">
        <f>H9-P9</f>
        <v>-0.249641063829789</v>
      </c>
      <c r="S9" s="38">
        <f t="shared" si="1"/>
        <v>-0.41999999999999993</v>
      </c>
      <c r="T9" s="36">
        <f t="shared" si="2"/>
        <v>1.0725824424046606</v>
      </c>
      <c r="U9" s="37">
        <f>P9/H9</f>
        <v>1.0423094707509142</v>
      </c>
      <c r="V9" s="39">
        <f t="shared" si="3"/>
        <v>1.0732984293193717</v>
      </c>
    </row>
    <row r="12" spans="1:9" ht="18">
      <c r="A12" s="1" t="s">
        <v>25</v>
      </c>
      <c r="B12" s="1"/>
      <c r="C12" s="1"/>
      <c r="D12" s="1"/>
      <c r="E12" s="1"/>
      <c r="F12" s="1"/>
      <c r="G12" s="1"/>
      <c r="H12" s="40"/>
      <c r="I12" s="40"/>
    </row>
    <row r="13" spans="1:9" ht="39">
      <c r="A13" s="41" t="s">
        <v>26</v>
      </c>
      <c r="B13" s="42" t="s">
        <v>27</v>
      </c>
      <c r="C13" s="43" t="s">
        <v>16</v>
      </c>
      <c r="D13" s="8" t="s">
        <v>28</v>
      </c>
      <c r="E13" s="8" t="s">
        <v>29</v>
      </c>
      <c r="F13" s="6" t="s">
        <v>6</v>
      </c>
      <c r="G13" s="44" t="s">
        <v>30</v>
      </c>
      <c r="H13" s="40"/>
      <c r="I13" s="40"/>
    </row>
    <row r="14" spans="1:9" ht="15">
      <c r="A14" s="45" t="s">
        <v>31</v>
      </c>
      <c r="B14" s="46" t="s">
        <v>32</v>
      </c>
      <c r="C14" s="47">
        <v>5.069732445899897</v>
      </c>
      <c r="D14" s="48">
        <v>4.61261388888889</v>
      </c>
      <c r="E14" s="48">
        <v>0.047467996032080295</v>
      </c>
      <c r="F14" s="49">
        <v>4.575191</v>
      </c>
      <c r="G14" s="50">
        <v>0.016567483599524473</v>
      </c>
      <c r="H14" s="40"/>
      <c r="I14" s="40"/>
    </row>
    <row r="15" spans="1:7" ht="15">
      <c r="A15" s="45" t="s">
        <v>31</v>
      </c>
      <c r="B15" s="46" t="s">
        <v>33</v>
      </c>
      <c r="C15" s="47">
        <v>5.1185662253463</v>
      </c>
      <c r="D15" s="51">
        <v>4.611829166666668</v>
      </c>
      <c r="E15" s="48">
        <v>0.055182856208117095</v>
      </c>
      <c r="F15" s="49">
        <v>4.566263</v>
      </c>
      <c r="G15" s="50">
        <v>0.01546121031453374</v>
      </c>
    </row>
    <row r="16" spans="1:7" ht="15.75">
      <c r="A16" s="52" t="s">
        <v>31</v>
      </c>
      <c r="B16" s="53" t="s">
        <v>34</v>
      </c>
      <c r="C16" s="54">
        <v>5.427531636708085</v>
      </c>
      <c r="D16" s="34">
        <v>4.95896194444444</v>
      </c>
      <c r="E16" s="34">
        <v>0.0521440498081691</v>
      </c>
      <c r="F16" s="55">
        <v>4.901912</v>
      </c>
      <c r="G16" s="56">
        <v>0.015689612844793567</v>
      </c>
    </row>
  </sheetData>
  <sheetProtection selectLockedCells="1" selectUnlockedCells="1"/>
  <mergeCells count="2">
    <mergeCell ref="A1:V1"/>
    <mergeCell ref="A12:G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F7" sqref="F7"/>
    </sheetView>
  </sheetViews>
  <sheetFormatPr defaultColWidth="9.140625" defaultRowHeight="15"/>
  <cols>
    <col min="1" max="1" width="16.57421875" style="0" customWidth="1"/>
    <col min="2" max="4" width="8.57421875" style="0" customWidth="1"/>
    <col min="5" max="5" width="50.7109375" style="0" customWidth="1"/>
    <col min="6" max="16384" width="8.57421875" style="0" customWidth="1"/>
  </cols>
  <sheetData>
    <row r="1" spans="1:15" ht="15">
      <c r="A1" s="40"/>
      <c r="B1" s="40"/>
      <c r="C1" s="57"/>
      <c r="D1" s="57"/>
      <c r="E1" s="40"/>
      <c r="F1" s="40"/>
      <c r="G1" s="40"/>
      <c r="H1" s="58"/>
      <c r="I1" s="59" t="s">
        <v>35</v>
      </c>
      <c r="J1" s="59"/>
      <c r="K1" s="59"/>
      <c r="L1" s="59"/>
      <c r="M1" s="60" t="s">
        <v>36</v>
      </c>
      <c r="N1" s="60"/>
      <c r="O1" s="40"/>
    </row>
    <row r="2" spans="1:15" ht="15">
      <c r="A2" s="61"/>
      <c r="B2" s="62" t="s">
        <v>37</v>
      </c>
      <c r="C2" s="62"/>
      <c r="D2" s="57"/>
      <c r="E2" s="40"/>
      <c r="F2" s="57" t="s">
        <v>38</v>
      </c>
      <c r="G2" s="57"/>
      <c r="H2" s="58"/>
      <c r="I2" s="58" t="s">
        <v>39</v>
      </c>
      <c r="J2" s="58"/>
      <c r="K2" s="63" t="s">
        <v>40</v>
      </c>
      <c r="L2" s="63"/>
      <c r="M2" s="64" t="s">
        <v>39</v>
      </c>
      <c r="N2" s="65" t="s">
        <v>40</v>
      </c>
      <c r="O2" s="40"/>
    </row>
    <row r="3" spans="1:15" ht="15">
      <c r="A3" s="66" t="s">
        <v>41</v>
      </c>
      <c r="B3" s="67" t="s">
        <v>42</v>
      </c>
      <c r="C3" s="57" t="s">
        <v>43</v>
      </c>
      <c r="D3" s="57" t="s">
        <v>44</v>
      </c>
      <c r="E3" s="40"/>
      <c r="F3" s="57" t="s">
        <v>45</v>
      </c>
      <c r="G3" s="57"/>
      <c r="H3" s="58"/>
      <c r="I3" s="68" t="s">
        <v>46</v>
      </c>
      <c r="J3" s="63" t="s">
        <v>47</v>
      </c>
      <c r="K3" s="69" t="s">
        <v>46</v>
      </c>
      <c r="L3" s="63" t="s">
        <v>47</v>
      </c>
      <c r="M3" s="64"/>
      <c r="N3" s="65"/>
      <c r="O3" s="40"/>
    </row>
    <row r="4" spans="1:15" ht="45" customHeight="1">
      <c r="A4" s="66" t="s">
        <v>48</v>
      </c>
      <c r="B4" s="70">
        <v>0.22618469999999993</v>
      </c>
      <c r="C4" s="62">
        <f>AVERAGE(B4:B6)</f>
        <v>0.2148072</v>
      </c>
      <c r="D4" s="71">
        <f>STDEV(B4:B6)</f>
        <v>0.023756917461025952</v>
      </c>
      <c r="E4" s="72" t="s">
        <v>49</v>
      </c>
      <c r="F4" s="40">
        <v>100</v>
      </c>
      <c r="G4" s="40"/>
      <c r="H4" s="73" t="s">
        <v>50</v>
      </c>
      <c r="I4" s="73">
        <v>195.56</v>
      </c>
      <c r="J4" s="74">
        <v>21</v>
      </c>
      <c r="K4" s="75">
        <v>314.93</v>
      </c>
      <c r="L4" s="74">
        <v>40.2</v>
      </c>
      <c r="M4" s="75">
        <v>86.82</v>
      </c>
      <c r="N4" s="74">
        <v>256.98</v>
      </c>
      <c r="O4" s="40"/>
    </row>
    <row r="5" spans="1:15" ht="15">
      <c r="A5" s="66">
        <v>2</v>
      </c>
      <c r="B5" s="70">
        <v>0.23073570000000004</v>
      </c>
      <c r="C5" s="62"/>
      <c r="D5" s="71"/>
      <c r="E5" s="76"/>
      <c r="F5" s="40">
        <v>100</v>
      </c>
      <c r="G5" s="40"/>
      <c r="H5" s="77" t="s">
        <v>51</v>
      </c>
      <c r="I5" s="77">
        <v>80.72</v>
      </c>
      <c r="J5" s="78">
        <v>27</v>
      </c>
      <c r="K5" s="79">
        <v>235.22</v>
      </c>
      <c r="L5" s="78">
        <v>17.9</v>
      </c>
      <c r="M5" s="79">
        <v>-28.02</v>
      </c>
      <c r="N5" s="78">
        <v>177.27</v>
      </c>
      <c r="O5" s="40"/>
    </row>
    <row r="6" spans="1:15" ht="15">
      <c r="A6" s="66">
        <v>3</v>
      </c>
      <c r="B6" s="70">
        <v>0.1875012</v>
      </c>
      <c r="C6" s="62"/>
      <c r="D6" s="71"/>
      <c r="E6" s="76"/>
      <c r="F6" s="40">
        <v>100</v>
      </c>
      <c r="G6" s="40"/>
      <c r="H6" s="80" t="s">
        <v>52</v>
      </c>
      <c r="I6" s="80">
        <v>108.74</v>
      </c>
      <c r="J6" s="81">
        <v>7.5</v>
      </c>
      <c r="K6" s="82">
        <v>57.95</v>
      </c>
      <c r="L6" s="81">
        <v>15</v>
      </c>
      <c r="M6" s="82"/>
      <c r="N6" s="81"/>
      <c r="O6" s="40"/>
    </row>
    <row r="7" spans="1:15" ht="38.25" customHeight="1">
      <c r="A7" s="66" t="s">
        <v>53</v>
      </c>
      <c r="B7" s="70">
        <v>0.0450549</v>
      </c>
      <c r="C7" s="62">
        <f>AVERAGE(B7:B9)</f>
        <v>0.03633215</v>
      </c>
      <c r="D7" s="71">
        <f>STDEV(B7:B9)</f>
        <v>0.011916177429129694</v>
      </c>
      <c r="E7" s="72" t="s">
        <v>54</v>
      </c>
      <c r="F7" s="40">
        <v>200</v>
      </c>
      <c r="G7" s="40"/>
      <c r="H7" s="40"/>
      <c r="I7" s="40"/>
      <c r="J7" s="40"/>
      <c r="K7" s="40"/>
      <c r="L7" s="40"/>
      <c r="M7" s="40"/>
      <c r="N7" s="40"/>
      <c r="O7" s="40"/>
    </row>
    <row r="8" spans="1:15" ht="15">
      <c r="A8" s="66">
        <v>2</v>
      </c>
      <c r="B8" s="70">
        <v>0.022754999999999997</v>
      </c>
      <c r="C8" s="62"/>
      <c r="D8" s="71"/>
      <c r="E8" s="83"/>
      <c r="F8" s="40">
        <v>200</v>
      </c>
      <c r="G8" s="40"/>
      <c r="H8" s="40"/>
      <c r="I8" s="40"/>
      <c r="J8" s="40"/>
      <c r="K8" s="40"/>
      <c r="L8" s="40"/>
      <c r="M8" s="40"/>
      <c r="N8" s="40"/>
      <c r="O8" s="40"/>
    </row>
    <row r="9" spans="1:15" ht="15">
      <c r="A9" s="66">
        <v>3</v>
      </c>
      <c r="B9" s="70">
        <v>0.04118654999999999</v>
      </c>
      <c r="C9" s="62"/>
      <c r="D9" s="71"/>
      <c r="E9" s="83"/>
      <c r="F9" s="40">
        <v>200</v>
      </c>
      <c r="G9" s="40"/>
      <c r="H9" s="40"/>
      <c r="I9" s="40"/>
      <c r="J9" s="40"/>
      <c r="K9" s="40"/>
      <c r="L9" s="40"/>
      <c r="M9" s="40"/>
      <c r="N9" s="40"/>
      <c r="O9" s="40"/>
    </row>
    <row r="10" spans="1:15" ht="15">
      <c r="A10" s="66"/>
      <c r="B10" s="70"/>
      <c r="C10" s="62"/>
      <c r="D10" s="71"/>
      <c r="E10" s="83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30.75" customHeight="1">
      <c r="A11" s="66" t="s">
        <v>55</v>
      </c>
      <c r="B11" s="84">
        <v>0.452699546272033</v>
      </c>
      <c r="C11" s="85">
        <f>AVERAGE(B11:B12)</f>
        <v>0.4484812644268525</v>
      </c>
      <c r="D11" s="71">
        <f>STDEV(B11:B12)</f>
        <v>0.0059655513953664665</v>
      </c>
      <c r="E11" s="86" t="s">
        <v>56</v>
      </c>
      <c r="F11" s="40">
        <v>100</v>
      </c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5">
      <c r="A12" s="66" t="s">
        <v>57</v>
      </c>
      <c r="B12" s="84">
        <v>0.444262982581672</v>
      </c>
      <c r="C12" s="85"/>
      <c r="D12" s="71"/>
      <c r="E12" s="87"/>
      <c r="F12" s="40">
        <v>100</v>
      </c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32.25" customHeight="1">
      <c r="A13" s="66" t="s">
        <v>58</v>
      </c>
      <c r="B13" s="84">
        <v>0.0609390416470252</v>
      </c>
      <c r="C13" s="85">
        <f>AVERAGE(B13:B14)</f>
        <v>0.0718779481983315</v>
      </c>
      <c r="D13" s="71">
        <f>STDEV(B13:B14)</f>
        <v>0.01546995000238928</v>
      </c>
      <c r="E13" s="86" t="s">
        <v>59</v>
      </c>
      <c r="F13" s="40">
        <v>200</v>
      </c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">
      <c r="A14" s="66" t="s">
        <v>60</v>
      </c>
      <c r="B14" s="84">
        <v>0.0828168547496378</v>
      </c>
      <c r="C14" s="85"/>
      <c r="D14" s="71"/>
      <c r="E14" s="83"/>
      <c r="F14" s="40">
        <v>200</v>
      </c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">
      <c r="A15" s="61"/>
      <c r="B15" s="67"/>
      <c r="C15" s="62"/>
      <c r="D15" s="71"/>
      <c r="E15" s="83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42" customHeight="1">
      <c r="A16" s="66" t="s">
        <v>61</v>
      </c>
      <c r="B16" s="70">
        <v>0.03813738</v>
      </c>
      <c r="C16" s="85">
        <f>AVERAGE(B16:B17)</f>
        <v>0.03831941999999999</v>
      </c>
      <c r="D16" s="71">
        <f>STDEV(B16:B17)</f>
        <v>0.0002574434368943953</v>
      </c>
      <c r="E16" s="88" t="s">
        <v>62</v>
      </c>
      <c r="F16" s="40">
        <v>500</v>
      </c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2" customHeight="1">
      <c r="A17" s="66" t="s">
        <v>63</v>
      </c>
      <c r="B17" s="70">
        <v>0.038501459999999994</v>
      </c>
      <c r="C17" s="62"/>
      <c r="D17" s="71"/>
      <c r="E17" s="89"/>
      <c r="F17" s="40">
        <v>500</v>
      </c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29.25" customHeight="1">
      <c r="A18" s="66" t="s">
        <v>64</v>
      </c>
      <c r="B18" s="70">
        <v>0.039047580000000005</v>
      </c>
      <c r="C18" s="85">
        <f>AVERAGE(B18:B19)</f>
        <v>0.03759126</v>
      </c>
      <c r="D18" s="71">
        <f>STDEV(B18:B19)</f>
        <v>0.0020595474951551965</v>
      </c>
      <c r="E18" s="88" t="s">
        <v>65</v>
      </c>
      <c r="F18" s="40">
        <v>500</v>
      </c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5">
      <c r="A19" s="66" t="s">
        <v>63</v>
      </c>
      <c r="B19" s="70">
        <v>0.03613494</v>
      </c>
      <c r="C19" s="62"/>
      <c r="D19" s="71"/>
      <c r="E19" s="89"/>
      <c r="F19" s="40">
        <v>500</v>
      </c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33.75" customHeight="1">
      <c r="A20" s="66" t="s">
        <v>66</v>
      </c>
      <c r="B20" s="70">
        <v>0.038956559999999994</v>
      </c>
      <c r="C20" s="85">
        <f>AVERAGE(B20:B21)</f>
        <v>0.04487286</v>
      </c>
      <c r="D20" s="71">
        <f>STDEV(B20:B21)</f>
        <v>0.008366911699067892</v>
      </c>
      <c r="E20" s="88" t="s">
        <v>67</v>
      </c>
      <c r="F20" s="40">
        <v>500</v>
      </c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5">
      <c r="A21" s="66" t="s">
        <v>63</v>
      </c>
      <c r="B21" s="70">
        <v>0.05078916000000001</v>
      </c>
      <c r="C21" s="62"/>
      <c r="D21" s="57"/>
      <c r="E21" s="83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">
      <c r="A22" s="40"/>
      <c r="B22" s="40"/>
      <c r="C22" s="57"/>
      <c r="D22" s="57"/>
      <c r="E22" s="83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26.25" customHeight="1">
      <c r="A23" s="66" t="s">
        <v>68</v>
      </c>
      <c r="B23" s="40"/>
      <c r="C23" s="90">
        <v>0.11516399999999999</v>
      </c>
      <c r="D23" s="91">
        <v>0.0018372268338516001</v>
      </c>
      <c r="E23" s="88" t="s">
        <v>69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7.25" customHeight="1">
      <c r="A24" s="66">
        <v>50</v>
      </c>
      <c r="B24" s="40"/>
      <c r="C24" s="90">
        <v>0.0905647</v>
      </c>
      <c r="D24" s="91">
        <v>0.0015354351095405359</v>
      </c>
      <c r="E24" s="88" t="s">
        <v>70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5.75" customHeight="1">
      <c r="A25" s="66">
        <v>80</v>
      </c>
      <c r="B25" s="40"/>
      <c r="C25" s="90">
        <v>0.11919400000000001</v>
      </c>
      <c r="D25" s="91">
        <v>0.0012451315448989975</v>
      </c>
      <c r="E25" s="88" t="s">
        <v>71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</row>
  </sheetData>
  <sheetProtection selectLockedCells="1" selectUnlockedCells="1"/>
  <mergeCells count="5">
    <mergeCell ref="H1:H3"/>
    <mergeCell ref="I1:L1"/>
    <mergeCell ref="M1:N1"/>
    <mergeCell ref="I2:J2"/>
    <mergeCell ref="K2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E47" sqref="E47"/>
    </sheetView>
  </sheetViews>
  <sheetFormatPr defaultColWidth="9.140625" defaultRowHeight="15"/>
  <cols>
    <col min="1" max="1" width="14.421875" style="0" customWidth="1"/>
    <col min="2" max="2" width="23.7109375" style="0" customWidth="1"/>
    <col min="3" max="3" width="22.57421875" style="0" customWidth="1"/>
    <col min="4" max="4" width="21.8515625" style="0" customWidth="1"/>
    <col min="5" max="5" width="31.7109375" style="0" customWidth="1"/>
    <col min="6" max="6" width="27.8515625" style="0" customWidth="1"/>
    <col min="7" max="10" width="8.57421875" style="0" customWidth="1"/>
    <col min="11" max="11" width="22.140625" style="0" customWidth="1"/>
    <col min="12" max="12" width="29.140625" style="0" customWidth="1"/>
    <col min="13" max="16384" width="8.57421875" style="0" customWidth="1"/>
  </cols>
  <sheetData>
    <row r="1" spans="1:6" ht="15">
      <c r="A1" s="92" t="s">
        <v>72</v>
      </c>
      <c r="B1" s="92"/>
      <c r="C1" s="92"/>
      <c r="D1" s="92"/>
      <c r="E1" s="92"/>
      <c r="F1" s="92"/>
    </row>
    <row r="2" spans="1:6" ht="15.75">
      <c r="A2" s="93"/>
      <c r="B2" s="94"/>
      <c r="C2" s="94"/>
      <c r="D2" s="94"/>
      <c r="E2" s="94"/>
      <c r="F2" s="94"/>
    </row>
    <row r="3" spans="1:6" ht="15">
      <c r="A3" s="95" t="s">
        <v>73</v>
      </c>
      <c r="B3" s="95"/>
      <c r="C3" s="95"/>
      <c r="D3" s="95"/>
      <c r="E3" s="95"/>
      <c r="F3" s="95"/>
    </row>
    <row r="4" spans="1:6" ht="15">
      <c r="A4" s="96" t="s">
        <v>74</v>
      </c>
      <c r="B4" s="97" t="s">
        <v>75</v>
      </c>
      <c r="C4" s="97" t="s">
        <v>76</v>
      </c>
      <c r="D4" s="97" t="s">
        <v>77</v>
      </c>
      <c r="E4" s="97" t="s">
        <v>78</v>
      </c>
      <c r="F4" s="98" t="s">
        <v>79</v>
      </c>
    </row>
    <row r="5" spans="1:6" ht="15">
      <c r="A5" s="96">
        <v>0</v>
      </c>
      <c r="B5" s="97">
        <v>62.58181818181818</v>
      </c>
      <c r="C5" s="97">
        <v>7.090373110262549</v>
      </c>
      <c r="D5" s="97">
        <v>0</v>
      </c>
      <c r="E5" s="97">
        <v>0</v>
      </c>
      <c r="F5" s="98"/>
    </row>
    <row r="6" spans="1:6" ht="15">
      <c r="A6" s="96">
        <v>0.625</v>
      </c>
      <c r="B6" s="97">
        <v>196.5897435897436</v>
      </c>
      <c r="C6" s="97">
        <v>4.114914776363434</v>
      </c>
      <c r="D6" s="97">
        <v>134.00792540792543</v>
      </c>
      <c r="E6" s="97">
        <v>0.7370435897435899</v>
      </c>
      <c r="F6" s="98">
        <v>0.004663903258687688</v>
      </c>
    </row>
    <row r="7" spans="1:6" ht="15">
      <c r="A7" s="96">
        <v>1.25</v>
      </c>
      <c r="B7" s="97">
        <v>298.38</v>
      </c>
      <c r="C7" s="97">
        <v>4.96814092417115</v>
      </c>
      <c r="D7" s="97">
        <v>235.79818181818183</v>
      </c>
      <c r="E7" s="97">
        <v>1.29689</v>
      </c>
      <c r="F7" s="98">
        <v>0.0053011435048462095</v>
      </c>
    </row>
    <row r="8" spans="1:6" ht="15.75">
      <c r="A8" s="99">
        <v>2.5</v>
      </c>
      <c r="B8" s="100">
        <v>508.91752577319585</v>
      </c>
      <c r="C8" s="100">
        <v>8.51551293118034</v>
      </c>
      <c r="D8" s="100">
        <v>446.3357075913777</v>
      </c>
      <c r="E8" s="100">
        <v>2.454846391752577</v>
      </c>
      <c r="F8" s="101">
        <v>0.005601165126337508</v>
      </c>
    </row>
    <row r="10" spans="1:6" ht="15">
      <c r="A10" s="95" t="s">
        <v>80</v>
      </c>
      <c r="B10" s="95"/>
      <c r="C10" s="95"/>
      <c r="D10" s="95"/>
      <c r="E10" s="95"/>
      <c r="F10" s="95"/>
    </row>
    <row r="11" spans="1:6" ht="15">
      <c r="A11" s="102" t="s">
        <v>74</v>
      </c>
      <c r="B11" s="103" t="s">
        <v>75</v>
      </c>
      <c r="C11" s="103" t="s">
        <v>76</v>
      </c>
      <c r="D11" s="103" t="s">
        <v>77</v>
      </c>
      <c r="E11" s="103" t="s">
        <v>78</v>
      </c>
      <c r="F11" s="104" t="s">
        <v>79</v>
      </c>
    </row>
    <row r="12" spans="1:6" ht="15">
      <c r="A12" s="102">
        <v>0</v>
      </c>
      <c r="B12" s="103">
        <v>62.47093023255814</v>
      </c>
      <c r="C12" s="103">
        <v>6.958042446346694</v>
      </c>
      <c r="D12" s="103">
        <v>0</v>
      </c>
      <c r="E12" s="103">
        <v>0</v>
      </c>
      <c r="F12" s="104"/>
    </row>
    <row r="13" spans="1:6" ht="15">
      <c r="A13" s="102">
        <v>0.625</v>
      </c>
      <c r="B13" s="103">
        <v>380.41</v>
      </c>
      <c r="C13" s="103">
        <v>11.38</v>
      </c>
      <c r="D13" s="103">
        <v>317.9403600900225</v>
      </c>
      <c r="E13" s="103">
        <v>0.7630568642160541</v>
      </c>
      <c r="F13" s="104">
        <v>0.002</v>
      </c>
    </row>
    <row r="14" spans="1:6" ht="15">
      <c r="A14" s="102">
        <v>1.25</v>
      </c>
      <c r="B14" s="103">
        <v>623.91</v>
      </c>
      <c r="C14" s="103">
        <v>5.12</v>
      </c>
      <c r="D14" s="103">
        <v>561.4344751728473</v>
      </c>
      <c r="E14" s="103">
        <v>1.3474427404148335</v>
      </c>
      <c r="F14" s="104">
        <v>0.0022</v>
      </c>
    </row>
    <row r="15" spans="1:6" ht="15.75">
      <c r="A15" s="105">
        <v>2.5</v>
      </c>
      <c r="B15" s="106">
        <v>1075</v>
      </c>
      <c r="C15" s="106">
        <v>8.48</v>
      </c>
      <c r="D15" s="106">
        <v>1012.929069767442</v>
      </c>
      <c r="E15" s="106">
        <v>2.4310297674418604</v>
      </c>
      <c r="F15" s="107">
        <v>0.0025</v>
      </c>
    </row>
    <row r="17" spans="1:6" ht="15">
      <c r="A17" s="95" t="s">
        <v>81</v>
      </c>
      <c r="B17" s="95"/>
      <c r="C17" s="95"/>
      <c r="D17" s="95"/>
      <c r="E17" s="95"/>
      <c r="F17" s="95"/>
    </row>
    <row r="18" spans="1:6" ht="15">
      <c r="A18" s="108" t="s">
        <v>74</v>
      </c>
      <c r="B18" s="109" t="s">
        <v>75</v>
      </c>
      <c r="C18" s="109" t="s">
        <v>76</v>
      </c>
      <c r="D18" s="109" t="s">
        <v>77</v>
      </c>
      <c r="E18" s="109" t="s">
        <v>78</v>
      </c>
      <c r="F18" s="110" t="s">
        <v>79</v>
      </c>
    </row>
    <row r="19" spans="1:6" ht="15">
      <c r="A19" s="111">
        <v>0</v>
      </c>
      <c r="B19" s="112">
        <v>57.2</v>
      </c>
      <c r="C19" s="112">
        <v>7.89</v>
      </c>
      <c r="D19" s="112">
        <v>0</v>
      </c>
      <c r="E19" s="112">
        <v>0</v>
      </c>
      <c r="F19" s="113"/>
    </row>
    <row r="20" spans="1:6" ht="15">
      <c r="A20" s="111">
        <v>0.625</v>
      </c>
      <c r="B20" s="112">
        <v>201.03</v>
      </c>
      <c r="C20" s="112">
        <v>42.4</v>
      </c>
      <c r="D20" s="112">
        <v>143.83478971008574</v>
      </c>
      <c r="E20" s="112">
        <v>0.7623243854634546</v>
      </c>
      <c r="F20" s="113">
        <v>0.004345263070636484</v>
      </c>
    </row>
    <row r="21" spans="1:6" ht="15">
      <c r="A21" s="111">
        <v>1.25</v>
      </c>
      <c r="B21" s="112">
        <v>303.29</v>
      </c>
      <c r="C21" s="112">
        <v>15.66</v>
      </c>
      <c r="D21" s="112">
        <v>246.09041043344843</v>
      </c>
      <c r="E21" s="112">
        <v>1.3042791752972767</v>
      </c>
      <c r="F21" s="113">
        <v>0.005079434008819471</v>
      </c>
    </row>
    <row r="22" spans="1:6" ht="15.75">
      <c r="A22" s="114">
        <v>2.5</v>
      </c>
      <c r="B22" s="115">
        <v>509.8</v>
      </c>
      <c r="C22" s="115">
        <v>9.6465</v>
      </c>
      <c r="D22" s="115">
        <v>452.6056404538598</v>
      </c>
      <c r="E22" s="115">
        <v>2.3988098944054568</v>
      </c>
      <c r="F22" s="116">
        <v>0.005523572347646999</v>
      </c>
    </row>
    <row r="24" spans="1:6" ht="15">
      <c r="A24" s="95" t="s">
        <v>82</v>
      </c>
      <c r="B24" s="95"/>
      <c r="C24" s="95"/>
      <c r="D24" s="95"/>
      <c r="E24" s="95"/>
      <c r="F24" s="95"/>
    </row>
    <row r="25" spans="1:6" ht="15">
      <c r="A25" s="108" t="s">
        <v>74</v>
      </c>
      <c r="B25" s="109" t="s">
        <v>75</v>
      </c>
      <c r="C25" s="109" t="s">
        <v>76</v>
      </c>
      <c r="D25" s="109" t="s">
        <v>77</v>
      </c>
      <c r="E25" s="109" t="s">
        <v>78</v>
      </c>
      <c r="F25" s="110" t="s">
        <v>79</v>
      </c>
    </row>
    <row r="26" spans="1:6" ht="15">
      <c r="A26" s="117">
        <v>0</v>
      </c>
      <c r="B26" s="118">
        <v>67.33</v>
      </c>
      <c r="C26" s="118">
        <v>5.97</v>
      </c>
      <c r="D26" s="118">
        <v>0</v>
      </c>
      <c r="E26" s="118">
        <v>0</v>
      </c>
      <c r="F26" s="119"/>
    </row>
    <row r="27" spans="1:6" ht="15">
      <c r="A27" s="117">
        <v>0.625</v>
      </c>
      <c r="B27" s="118">
        <v>191.46</v>
      </c>
      <c r="C27" s="118">
        <v>11.22</v>
      </c>
      <c r="D27" s="118">
        <v>124.13222119246215</v>
      </c>
      <c r="E27" s="118">
        <v>0.7199668829162804</v>
      </c>
      <c r="F27" s="119">
        <v>0.0050349538097039445</v>
      </c>
    </row>
    <row r="28" spans="1:6" ht="15">
      <c r="A28" s="117">
        <v>1.25</v>
      </c>
      <c r="B28" s="118">
        <v>291.01</v>
      </c>
      <c r="C28" s="118">
        <v>8.12</v>
      </c>
      <c r="D28" s="118">
        <v>223.6819186859799</v>
      </c>
      <c r="E28" s="118">
        <v>1.2973551283786833</v>
      </c>
      <c r="F28" s="119">
        <v>0.005588292551061475</v>
      </c>
    </row>
    <row r="29" spans="1:6" ht="15.75">
      <c r="A29" s="120">
        <v>2.5</v>
      </c>
      <c r="B29" s="121">
        <v>490.62</v>
      </c>
      <c r="C29" s="121">
        <v>7.0012</v>
      </c>
      <c r="D29" s="121">
        <v>423.2891798407503</v>
      </c>
      <c r="E29" s="121">
        <v>2.4550772430763517</v>
      </c>
      <c r="F29" s="122">
        <v>0.005906127817726286</v>
      </c>
    </row>
    <row r="31" spans="1:6" ht="15">
      <c r="A31" s="95" t="s">
        <v>83</v>
      </c>
      <c r="B31" s="95"/>
      <c r="C31" s="95"/>
      <c r="D31" s="95"/>
      <c r="E31" s="95"/>
      <c r="F31" s="95"/>
    </row>
    <row r="32" spans="1:6" ht="15">
      <c r="A32" s="108" t="s">
        <v>74</v>
      </c>
      <c r="B32" s="109" t="s">
        <v>75</v>
      </c>
      <c r="C32" s="109" t="s">
        <v>76</v>
      </c>
      <c r="D32" s="109" t="s">
        <v>77</v>
      </c>
      <c r="E32" s="109" t="s">
        <v>78</v>
      </c>
      <c r="F32" s="110" t="s">
        <v>79</v>
      </c>
    </row>
    <row r="33" spans="1:6" ht="15">
      <c r="A33" s="123">
        <v>0</v>
      </c>
      <c r="B33" s="124">
        <v>69.94</v>
      </c>
      <c r="C33" s="124">
        <v>6.44</v>
      </c>
      <c r="D33" s="124">
        <v>0</v>
      </c>
      <c r="E33" s="124"/>
      <c r="F33" s="125"/>
    </row>
    <row r="34" spans="1:6" ht="15">
      <c r="A34" s="123">
        <v>0.625</v>
      </c>
      <c r="B34" s="124">
        <v>368.82</v>
      </c>
      <c r="C34" s="124">
        <v>36.76</v>
      </c>
      <c r="D34" s="124">
        <v>299.1766814191395</v>
      </c>
      <c r="E34" s="124">
        <v>0.7479417035478488</v>
      </c>
      <c r="F34" s="125">
        <v>0.0021000000000000003</v>
      </c>
    </row>
    <row r="35" spans="1:6" ht="15">
      <c r="A35" s="123">
        <v>1.25</v>
      </c>
      <c r="B35" s="124">
        <v>586.37</v>
      </c>
      <c r="C35" s="124">
        <v>18.94</v>
      </c>
      <c r="D35" s="124">
        <v>516.7349520045173</v>
      </c>
      <c r="E35" s="124">
        <v>1.2918373800112932</v>
      </c>
      <c r="F35" s="125">
        <v>0.0024</v>
      </c>
    </row>
    <row r="36" spans="1:6" ht="15.75">
      <c r="A36" s="126">
        <v>2.5</v>
      </c>
      <c r="B36" s="127">
        <v>1055.31</v>
      </c>
      <c r="C36" s="127">
        <v>17.34</v>
      </c>
      <c r="D36" s="127">
        <v>985.6667384429043</v>
      </c>
      <c r="E36" s="127">
        <v>2.4641668461072608</v>
      </c>
      <c r="F36" s="128">
        <v>0.0025</v>
      </c>
    </row>
    <row r="38" spans="1:6" ht="15">
      <c r="A38" s="95" t="s">
        <v>84</v>
      </c>
      <c r="B38" s="95"/>
      <c r="C38" s="95"/>
      <c r="D38" s="95"/>
      <c r="E38" s="95"/>
      <c r="F38" s="95"/>
    </row>
    <row r="39" spans="1:6" ht="15">
      <c r="A39" s="108" t="s">
        <v>74</v>
      </c>
      <c r="B39" s="109" t="s">
        <v>75</v>
      </c>
      <c r="C39" s="109" t="s">
        <v>76</v>
      </c>
      <c r="D39" s="109" t="s">
        <v>77</v>
      </c>
      <c r="E39" s="109" t="s">
        <v>78</v>
      </c>
      <c r="F39" s="110" t="s">
        <v>79</v>
      </c>
    </row>
    <row r="40" spans="1:6" ht="15">
      <c r="A40" s="129">
        <v>0</v>
      </c>
      <c r="B40" s="130">
        <v>57.67</v>
      </c>
      <c r="C40" s="130">
        <v>4.24</v>
      </c>
      <c r="D40" s="130">
        <v>0</v>
      </c>
      <c r="E40" s="130"/>
      <c r="F40" s="131"/>
    </row>
    <row r="41" spans="1:6" ht="15">
      <c r="A41" s="129">
        <v>0.625</v>
      </c>
      <c r="B41" s="130">
        <v>346.84</v>
      </c>
      <c r="C41" s="130">
        <v>8.75</v>
      </c>
      <c r="D41" s="130">
        <v>289.1759612403101</v>
      </c>
      <c r="E41" s="130">
        <v>0.7518574992248062</v>
      </c>
      <c r="F41" s="131">
        <v>0.0022</v>
      </c>
    </row>
    <row r="42" spans="1:6" ht="15">
      <c r="A42" s="129">
        <v>1.25</v>
      </c>
      <c r="B42" s="130">
        <v>562.06</v>
      </c>
      <c r="C42" s="130">
        <v>8.68</v>
      </c>
      <c r="D42" s="130">
        <v>504.39078260869564</v>
      </c>
      <c r="E42" s="130">
        <v>1.3114160347826087</v>
      </c>
      <c r="F42" s="131">
        <v>0.0025</v>
      </c>
    </row>
    <row r="43" spans="1:6" ht="15.75">
      <c r="A43" s="132">
        <v>2.5</v>
      </c>
      <c r="B43" s="133">
        <v>983.66</v>
      </c>
      <c r="C43" s="133">
        <v>8.81</v>
      </c>
      <c r="D43" s="133">
        <v>925.3017317073171</v>
      </c>
      <c r="E43" s="133">
        <v>2.4057845024390243</v>
      </c>
      <c r="F43" s="134">
        <v>0.0027</v>
      </c>
    </row>
  </sheetData>
  <sheetProtection selectLockedCells="1" selectUnlockedCells="1"/>
  <mergeCells count="7">
    <mergeCell ref="A1:F1"/>
    <mergeCell ref="A3:F3"/>
    <mergeCell ref="A10:F10"/>
    <mergeCell ref="A17:F17"/>
    <mergeCell ref="A24:F24"/>
    <mergeCell ref="A31:F31"/>
    <mergeCell ref="A38:F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ODAS</dc:creator>
  <cp:keywords/>
  <dc:description/>
  <cp:lastModifiedBy>Notebook ODAS</cp:lastModifiedBy>
  <dcterms:created xsi:type="dcterms:W3CDTF">2013-11-08T20:10:10Z</dcterms:created>
  <dcterms:modified xsi:type="dcterms:W3CDTF">2013-11-08T21:23:45Z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